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C719A657-0CEA-4772-AC42-85343BDD5CC1}" xr6:coauthVersionLast="47" xr6:coauthVersionMax="47" xr10:uidLastSave="{00000000-0000-0000-0000-000000000000}"/>
  <workbookProtection workbookAlgorithmName="SHA-512" workbookHashValue="xwkOEylLEWjdK5D9D3I0B1cRtvE7x0qWV1M1NWcYseW+DM1GNRVtfNR8hoHozzqT5APh+oSSQie5N/4OrYGiyA==" workbookSaltValue="CLzaMZyNtsjTx4tYc6A6Xw==" workbookSpinCount="100000" lockStructure="1"/>
  <bookViews>
    <workbookView xWindow="17880" yWindow="-120" windowWidth="51840" windowHeight="21120" tabRatio="512" xr2:uid="{00000000-000D-0000-FFFF-FFFF00000000}"/>
  </bookViews>
  <sheets>
    <sheet name="ATK-kuitti" sheetId="8" r:id="rId1"/>
    <sheet name="Käsinkirjoitettu kuitti" sheetId="7" r:id="rId2"/>
    <sheet name="alv" sheetId="5" state="hidden" r:id="rId3"/>
  </sheets>
  <definedNames>
    <definedName name="_xlnm.Print_Area" localSheetId="0">'ATK-kuitti'!$B$2:$K$48</definedName>
    <definedName name="_xlnm.Print_Area" localSheetId="1">'Käsinkirjoitettu kuitti'!$B$2:$K$44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3" i="5"/>
  <c r="I21" i="8"/>
  <c r="I32" i="8"/>
  <c r="J35" i="8"/>
  <c r="J36" i="8"/>
  <c r="J37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M7" i="5"/>
  <c r="J19" i="8"/>
  <c r="J18" i="8"/>
  <c r="J17" i="8"/>
  <c r="K4" i="5" s="1"/>
  <c r="I17" i="8"/>
  <c r="H35" i="7"/>
  <c r="I35" i="7" s="1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6" i="7"/>
  <c r="I36" i="7" s="1"/>
  <c r="H37" i="7"/>
  <c r="I37" i="7" s="1"/>
  <c r="H18" i="7"/>
  <c r="I18" i="7" s="1"/>
  <c r="I17" i="7"/>
  <c r="J17" i="7"/>
  <c r="M4" i="5" l="1"/>
  <c r="I19" i="8"/>
  <c r="I34" i="8"/>
  <c r="I20" i="8"/>
  <c r="M9" i="5"/>
  <c r="I22" i="8"/>
  <c r="J38" i="7"/>
  <c r="M19" i="5"/>
  <c r="J38" i="8"/>
  <c r="M21" i="5"/>
  <c r="I18" i="8"/>
  <c r="L5" i="5" s="1"/>
  <c r="I23" i="8"/>
  <c r="M8" i="5"/>
  <c r="I38" i="7"/>
  <c r="I33" i="8"/>
  <c r="M20" i="5"/>
  <c r="M5" i="5" l="1"/>
  <c r="M6" i="5"/>
  <c r="I35" i="8"/>
  <c r="M22" i="5"/>
  <c r="M10" i="5"/>
  <c r="I36" i="8" l="1"/>
  <c r="M23" i="5"/>
  <c r="I24" i="8"/>
  <c r="M11" i="5"/>
  <c r="I37" i="8" l="1"/>
  <c r="M24" i="5"/>
  <c r="M12" i="5"/>
  <c r="I25" i="8"/>
  <c r="K24" i="5" l="1"/>
  <c r="I26" i="8"/>
  <c r="M13" i="5"/>
  <c r="I27" i="8" l="1"/>
  <c r="M14" i="5"/>
  <c r="M15" i="5" l="1"/>
  <c r="I28" i="8"/>
  <c r="I29" i="8" l="1"/>
  <c r="M16" i="5"/>
  <c r="I30" i="8" l="1"/>
  <c r="M17" i="5" l="1"/>
  <c r="I31" i="8"/>
  <c r="I38" i="8" s="1"/>
  <c r="L25" i="5"/>
  <c r="G40" i="8" s="1"/>
  <c r="M18" i="5" l="1"/>
  <c r="M25" i="5" s="1"/>
  <c r="E40" i="8" s="1"/>
  <c r="K25" i="5"/>
  <c r="I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3" authorId="0" shapeId="0" xr:uid="{959EE628-5CCC-422B-B9A6-CB99F6679047}">
      <text>
        <r>
          <rPr>
            <sz val="10"/>
            <color indexed="81"/>
            <rFont val="Tahoma"/>
            <family val="2"/>
          </rPr>
          <t>Kirjoita lähettäjän nimi tai logo. Fontin ja  koon voit vaihtaa haluamaksesi.
Logon voit tuoda kuvana valitsemalla ylävalikosta Lisää -&gt; kuva.</t>
        </r>
      </text>
    </comment>
    <comment ref="B7" authorId="0" shapeId="0" xr:uid="{082F33D0-378A-4057-BAC9-40B0D37F2786}">
      <text>
        <r>
          <rPr>
            <sz val="10"/>
            <color indexed="81"/>
            <rFont val="Tahoma"/>
            <family val="2"/>
          </rPr>
          <t>Lisää asiakkaan virallinen nimi ja osoitetiedot.</t>
        </r>
      </text>
    </comment>
    <comment ref="I7" authorId="0" shapeId="0" xr:uid="{F526241E-6328-4436-A52C-0D9951B9E5D2}">
      <text>
        <r>
          <rPr>
            <sz val="10"/>
            <color indexed="81"/>
            <rFont val="Tahoma"/>
            <family val="2"/>
          </rPr>
          <t>Juoksevalla tunnisteella erotellaan tositteet toisistaan.</t>
        </r>
      </text>
    </comment>
    <comment ref="I9" authorId="0" shapeId="0" xr:uid="{64B98A89-B0B2-4ACC-9C9B-C230E3417B60}">
      <text>
        <r>
          <rPr>
            <sz val="10"/>
            <color indexed="81"/>
            <rFont val="Tahoma"/>
            <family val="2"/>
          </rPr>
          <t xml:space="preserve">Y-TUNNUS MERKITTÄVÄ 
- ulkomaankaupassa myytäessä EU-alueelle
- ostajan kuuluessa käännetyn verovelvollisuuden piiriin </t>
        </r>
      </text>
    </comment>
    <comment ref="B45" authorId="0" shapeId="0" xr:uid="{50D41261-6C92-4FC1-B76C-7E44EDD32270}">
      <text>
        <r>
          <rPr>
            <sz val="10"/>
            <color indexed="81"/>
            <rFont val="Tahoma"/>
            <family val="2"/>
          </rPr>
          <t>Lisää yrityksen nimi ja yhteystiedot</t>
        </r>
      </text>
    </comment>
    <comment ref="I48" authorId="0" shapeId="0" xr:uid="{A92EF860-4CBA-4AEF-86D4-F8005C45A9E1}">
      <text>
        <r>
          <rPr>
            <sz val="10"/>
            <color indexed="81"/>
            <rFont val="Tahoma"/>
            <family val="2"/>
          </rPr>
          <t>Jos yritys ei ole rekisteröity arvonlisävero-velvolliseksi poista tämä merkintä.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7" authorId="0" shapeId="0" xr:uid="{2952FA65-B9CD-49FA-A816-C31CD4860A08}">
      <text>
        <r>
          <rPr>
            <sz val="10"/>
            <color indexed="81"/>
            <rFont val="Tahoma"/>
            <family val="2"/>
          </rPr>
          <t>Juokseva tunniste eli jokaisella laskulla on oltava eri tunniste</t>
        </r>
      </text>
    </comment>
  </commentList>
</comments>
</file>

<file path=xl/sharedStrings.xml><?xml version="1.0" encoding="utf-8"?>
<sst xmlns="http://schemas.openxmlformats.org/spreadsheetml/2006/main" count="68" uniqueCount="52">
  <si>
    <t>Alv.rek.</t>
  </si>
  <si>
    <t>Kotipaikka</t>
  </si>
  <si>
    <t>Y-tunnus</t>
  </si>
  <si>
    <t xml:space="preserve"> </t>
  </si>
  <si>
    <t>Määrä</t>
  </si>
  <si>
    <t xml:space="preserve"> Toimituspäivä</t>
  </si>
  <si>
    <t>ARVONLISÄVERON LASKENTA</t>
  </si>
  <si>
    <t>kpl</t>
  </si>
  <si>
    <t>Maksetaan</t>
  </si>
  <si>
    <t>Allekirjoitus</t>
  </si>
  <si>
    <t>Yks.</t>
  </si>
  <si>
    <t>ALV -%</t>
  </si>
  <si>
    <t>Yhteensä</t>
  </si>
  <si>
    <t>Arvonlisävero verokannoittain</t>
  </si>
  <si>
    <t>ALV 0 %</t>
  </si>
  <si>
    <t>YHTEENSÄ</t>
  </si>
  <si>
    <t>Kuitataan maksetuksi</t>
  </si>
  <si>
    <t>Päiväys</t>
  </si>
  <si>
    <t>Hinta/yks. sis. ALV</t>
  </si>
  <si>
    <t xml:space="preserve">  ERITTELY</t>
  </si>
  <si>
    <t>0</t>
  </si>
  <si>
    <t xml:space="preserve"> Maksun saajan nimi</t>
  </si>
  <si>
    <t xml:space="preserve"> Maksupäivä</t>
  </si>
  <si>
    <t xml:space="preserve"> Maksajan nimi ja osoite</t>
  </si>
  <si>
    <t>Hinta sis. ALV</t>
  </si>
  <si>
    <t>ALV:n määrä</t>
  </si>
  <si>
    <t xml:space="preserve"> Myyjän Y-tunnus</t>
  </si>
  <si>
    <t xml:space="preserve"> Ostajan Y-tunnus</t>
  </si>
  <si>
    <t xml:space="preserve"> Myyjän nimi</t>
  </si>
  <si>
    <t xml:space="preserve"> Ostajan nimi ja osoite </t>
  </si>
  <si>
    <t>ATK-kuitti</t>
  </si>
  <si>
    <t>KUITTI</t>
  </si>
  <si>
    <t xml:space="preserve"> Laskun/kuitin nro</t>
  </si>
  <si>
    <t>Sähköposti</t>
  </si>
  <si>
    <t>www</t>
  </si>
  <si>
    <t>15.2.20XX</t>
  </si>
  <si>
    <t>11.2.20XX</t>
  </si>
  <si>
    <t xml:space="preserve"> YHTEENSÄ</t>
  </si>
  <si>
    <t xml:space="preserve">Puh. </t>
  </si>
  <si>
    <t>Nimenselvennys</t>
  </si>
  <si>
    <t xml:space="preserve"> Katuosoite</t>
  </si>
  <si>
    <t>kg</t>
  </si>
  <si>
    <t>l</t>
  </si>
  <si>
    <t>Katuosoite</t>
  </si>
  <si>
    <t>Yrityksen nimi</t>
  </si>
  <si>
    <t>Postinumero ja osoitetoimipaikka</t>
  </si>
  <si>
    <t xml:space="preserve"> Postinumero ja osoitetoimipaikka</t>
  </si>
  <si>
    <t xml:space="preserve"> Nimi</t>
  </si>
  <si>
    <t xml:space="preserve"> Yrityksesi nimi</t>
  </si>
  <si>
    <t xml:space="preserve"> Tuote 2</t>
  </si>
  <si>
    <t xml:space="preserve"> Tuote 3</t>
  </si>
  <si>
    <t xml:space="preserve"> Tuote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</si>
</sst>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\ %"/>
    <numFmt numFmtId="166" formatCode="#,##0.00\ &quot;€&quot;"/>
  </numFmts>
  <fonts count="28" x14ac:knownFonts="1">
    <font>
      <sz val="10"/>
      <name val="Arial"/>
    </font>
    <font>
      <sz val="12"/>
      <name val="Palatino Linotype"/>
      <family val="1"/>
    </font>
    <font>
      <b/>
      <sz val="12"/>
      <name val="Palatino Linotype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9"/>
      <color indexed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name val="Verdana"/>
      <family val="2"/>
    </font>
    <font>
      <sz val="16"/>
      <name val="Arial"/>
      <family val="2"/>
    </font>
    <font>
      <b/>
      <sz val="12"/>
      <color rgb="FF000000"/>
      <name val="Tahoma"/>
      <family val="2"/>
    </font>
    <font>
      <sz val="11"/>
      <color rgb="FF000000"/>
      <name val="Tahoma"/>
      <family val="2"/>
    </font>
    <font>
      <b/>
      <sz val="10"/>
      <color indexed="8"/>
      <name val="Arial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3" fillId="0" borderId="0" xfId="0" applyFont="1"/>
    <xf numFmtId="0" fontId="16" fillId="0" borderId="0" xfId="0" applyFont="1"/>
    <xf numFmtId="2" fontId="7" fillId="0" borderId="0" xfId="0" applyNumberFormat="1" applyFont="1" applyProtection="1">
      <protection hidden="1"/>
    </xf>
    <xf numFmtId="0" fontId="6" fillId="0" borderId="0" xfId="0" applyFont="1" applyAlignment="1">
      <alignment horizontal="left"/>
    </xf>
    <xf numFmtId="2" fontId="0" fillId="0" borderId="0" xfId="0" applyNumberFormat="1"/>
    <xf numFmtId="14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1" fillId="0" borderId="0" xfId="0" applyFont="1"/>
    <xf numFmtId="0" fontId="16" fillId="0" borderId="0" xfId="0" applyFont="1" applyAlignment="1" applyProtection="1">
      <alignment horizontal="right" vertical="center"/>
      <protection locked="0"/>
    </xf>
    <xf numFmtId="0" fontId="8" fillId="0" borderId="0" xfId="0" applyFont="1"/>
    <xf numFmtId="0" fontId="16" fillId="0" borderId="0" xfId="0" applyFont="1" applyAlignment="1">
      <alignment horizontal="right"/>
    </xf>
    <xf numFmtId="4" fontId="13" fillId="0" borderId="0" xfId="0" applyNumberFormat="1" applyFont="1" applyAlignment="1" applyProtection="1">
      <alignment horizontal="right" vertic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1" fontId="13" fillId="0" borderId="1" xfId="0" applyNumberFormat="1" applyFont="1" applyBorder="1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left"/>
      <protection hidden="1"/>
    </xf>
    <xf numFmtId="4" fontId="13" fillId="0" borderId="0" xfId="0" applyNumberFormat="1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10" fillId="0" borderId="2" xfId="0" applyFont="1" applyBorder="1" applyProtection="1">
      <protection hidden="1"/>
    </xf>
    <xf numFmtId="0" fontId="9" fillId="0" borderId="2" xfId="0" applyFont="1" applyBorder="1" applyAlignment="1" applyProtection="1">
      <alignment horizontal="right"/>
      <protection hidden="1"/>
    </xf>
    <xf numFmtId="4" fontId="13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9" fontId="10" fillId="0" borderId="2" xfId="0" applyNumberFormat="1" applyFont="1" applyBorder="1" applyProtection="1">
      <protection hidden="1"/>
    </xf>
    <xf numFmtId="4" fontId="16" fillId="0" borderId="2" xfId="0" applyNumberFormat="1" applyFont="1" applyBorder="1" applyProtection="1">
      <protection hidden="1"/>
    </xf>
    <xf numFmtId="9" fontId="10" fillId="0" borderId="2" xfId="0" applyNumberFormat="1" applyFont="1" applyBorder="1" applyAlignment="1" applyProtection="1">
      <alignment horizontal="center"/>
      <protection hidden="1"/>
    </xf>
    <xf numFmtId="9" fontId="10" fillId="0" borderId="0" xfId="0" applyNumberFormat="1" applyFont="1" applyProtection="1">
      <protection hidden="1"/>
    </xf>
    <xf numFmtId="4" fontId="16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center"/>
      <protection hidden="1"/>
    </xf>
    <xf numFmtId="9" fontId="16" fillId="0" borderId="0" xfId="0" applyNumberFormat="1" applyFont="1" applyProtection="1">
      <protection hidden="1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4" fontId="13" fillId="0" borderId="5" xfId="0" applyNumberFormat="1" applyFont="1" applyBorder="1" applyAlignment="1" applyProtection="1">
      <alignment horizontal="right" vertical="center"/>
      <protection hidden="1"/>
    </xf>
    <xf numFmtId="1" fontId="13" fillId="0" borderId="6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14" fillId="0" borderId="0" xfId="0" applyFont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14" fontId="13" fillId="0" borderId="6" xfId="0" applyNumberFormat="1" applyFont="1" applyBorder="1" applyAlignment="1" applyProtection="1">
      <alignment horizontal="center" vertical="center"/>
      <protection locked="0"/>
    </xf>
    <xf numFmtId="14" fontId="14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49" fontId="21" fillId="0" borderId="10" xfId="0" applyNumberFormat="1" applyFont="1" applyBorder="1" applyAlignme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" fontId="13" fillId="0" borderId="4" xfId="0" applyNumberFormat="1" applyFont="1" applyBorder="1" applyAlignment="1">
      <alignment horizontal="right" vertical="center"/>
    </xf>
    <xf numFmtId="1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22" fillId="0" borderId="0" xfId="0" applyFont="1"/>
    <xf numFmtId="0" fontId="13" fillId="4" borderId="11" xfId="0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4" fontId="13" fillId="0" borderId="5" xfId="0" applyNumberFormat="1" applyFont="1" applyBorder="1" applyAlignment="1" applyProtection="1">
      <alignment horizontal="center" vertical="center"/>
      <protection locked="0"/>
    </xf>
    <xf numFmtId="166" fontId="13" fillId="0" borderId="5" xfId="0" applyNumberFormat="1" applyFont="1" applyBorder="1" applyAlignment="1" applyProtection="1">
      <alignment horizontal="center" vertical="center"/>
      <protection hidden="1"/>
    </xf>
    <xf numFmtId="166" fontId="13" fillId="0" borderId="3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horizontal="left" indent="1"/>
      <protection hidden="1"/>
    </xf>
    <xf numFmtId="4" fontId="13" fillId="0" borderId="4" xfId="0" applyNumberFormat="1" applyFont="1" applyBorder="1" applyAlignment="1" applyProtection="1">
      <alignment horizontal="center" vertical="center"/>
      <protection locked="0"/>
    </xf>
    <xf numFmtId="165" fontId="16" fillId="4" borderId="6" xfId="0" applyNumberFormat="1" applyFont="1" applyFill="1" applyBorder="1" applyAlignment="1" applyProtection="1">
      <alignment vertical="center"/>
      <protection hidden="1"/>
    </xf>
    <xf numFmtId="4" fontId="16" fillId="2" borderId="6" xfId="0" applyNumberFormat="1" applyFont="1" applyFill="1" applyBorder="1" applyAlignment="1" applyProtection="1">
      <alignment vertical="center"/>
      <protection hidden="1"/>
    </xf>
    <xf numFmtId="0" fontId="11" fillId="3" borderId="5" xfId="0" applyFont="1" applyFill="1" applyBorder="1" applyAlignment="1">
      <alignment horizontal="center" vertical="center" wrapText="1"/>
    </xf>
    <xf numFmtId="165" fontId="16" fillId="4" borderId="13" xfId="0" applyNumberFormat="1" applyFont="1" applyFill="1" applyBorder="1" applyAlignment="1" applyProtection="1">
      <alignment vertical="center"/>
      <protection hidden="1"/>
    </xf>
    <xf numFmtId="165" fontId="16" fillId="4" borderId="13" xfId="0" applyNumberFormat="1" applyFont="1" applyFill="1" applyBorder="1" applyAlignment="1" applyProtection="1">
      <alignment horizontal="center" vertical="center"/>
      <protection hidden="1"/>
    </xf>
    <xf numFmtId="4" fontId="16" fillId="2" borderId="6" xfId="0" applyNumberFormat="1" applyFont="1" applyFill="1" applyBorder="1" applyAlignment="1" applyProtection="1">
      <alignment horizontal="center" vertical="center"/>
      <protection hidden="1"/>
    </xf>
    <xf numFmtId="165" fontId="16" fillId="4" borderId="6" xfId="0" applyNumberFormat="1" applyFont="1" applyFill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>
      <alignment horizontal="center" vertical="center" wrapText="1"/>
    </xf>
    <xf numFmtId="165" fontId="0" fillId="0" borderId="0" xfId="0" applyNumberFormat="1"/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0" fontId="0" fillId="0" borderId="0" xfId="0"/>
    <xf numFmtId="0" fontId="16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 applyProtection="1">
      <alignment horizontal="right" vertical="center"/>
      <protection hidden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49" fontId="13" fillId="0" borderId="1" xfId="0" applyNumberFormat="1" applyFont="1" applyBorder="1" applyAlignment="1" applyProtection="1">
      <alignment horizontal="left"/>
      <protection hidden="1"/>
    </xf>
    <xf numFmtId="4" fontId="17" fillId="0" borderId="1" xfId="0" applyNumberFormat="1" applyFont="1" applyBorder="1" applyAlignment="1" applyProtection="1">
      <alignment horizontal="right" indent="1"/>
      <protection hidden="1"/>
    </xf>
    <xf numFmtId="4" fontId="17" fillId="0" borderId="8" xfId="0" applyNumberFormat="1" applyFont="1" applyBorder="1" applyAlignment="1" applyProtection="1">
      <alignment horizontal="right" indent="1"/>
      <protection hidden="1"/>
    </xf>
    <xf numFmtId="166" fontId="13" fillId="0" borderId="3" xfId="0" applyNumberFormat="1" applyFont="1" applyBorder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left"/>
      <protection locked="0"/>
    </xf>
    <xf numFmtId="49" fontId="13" fillId="0" borderId="11" xfId="0" applyNumberFormat="1" applyFont="1" applyBorder="1" applyAlignment="1" applyProtection="1">
      <alignment vertical="center"/>
      <protection locked="0"/>
    </xf>
    <xf numFmtId="49" fontId="13" fillId="0" borderId="13" xfId="0" applyNumberFormat="1" applyFont="1" applyBorder="1" applyAlignment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vertical="center"/>
      <protection locked="0"/>
    </xf>
    <xf numFmtId="166" fontId="13" fillId="0" borderId="11" xfId="0" applyNumberFormat="1" applyFont="1" applyBorder="1" applyAlignment="1" applyProtection="1">
      <alignment horizontal="center" vertical="center"/>
      <protection hidden="1"/>
    </xf>
    <xf numFmtId="166" fontId="13" fillId="0" borderId="12" xfId="0" applyNumberFormat="1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1" fillId="4" borderId="1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vertical="center"/>
      <protection locked="0"/>
    </xf>
    <xf numFmtId="49" fontId="13" fillId="0" borderId="2" xfId="0" applyNumberFormat="1" applyFont="1" applyBorder="1" applyAlignment="1" applyProtection="1">
      <alignment vertical="center"/>
      <protection locked="0"/>
    </xf>
    <xf numFmtId="166" fontId="13" fillId="0" borderId="7" xfId="0" applyNumberFormat="1" applyFont="1" applyBorder="1" applyAlignment="1" applyProtection="1">
      <alignment horizontal="center" vertical="center"/>
      <protection hidden="1"/>
    </xf>
    <xf numFmtId="166" fontId="13" fillId="0" borderId="22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3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3" fillId="4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49" fontId="26" fillId="0" borderId="0" xfId="0" applyNumberFormat="1" applyFont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 applyProtection="1">
      <alignment horizontal="right" vertical="center"/>
      <protection hidden="1"/>
    </xf>
    <xf numFmtId="4" fontId="13" fillId="0" borderId="12" xfId="0" applyNumberFormat="1" applyFont="1" applyBorder="1" applyAlignment="1" applyProtection="1">
      <alignment horizontal="right" vertical="center"/>
      <protection hidden="1"/>
    </xf>
    <xf numFmtId="49" fontId="13" fillId="0" borderId="11" xfId="0" applyNumberFormat="1" applyFont="1" applyBorder="1" applyAlignment="1">
      <alignment vertical="center"/>
    </xf>
    <xf numFmtId="49" fontId="13" fillId="0" borderId="13" xfId="0" applyNumberFormat="1" applyFont="1" applyBorder="1" applyAlignment="1">
      <alignment vertical="center"/>
    </xf>
    <xf numFmtId="49" fontId="13" fillId="0" borderId="12" xfId="0" applyNumberFormat="1" applyFont="1" applyBorder="1" applyAlignment="1">
      <alignment vertical="center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left"/>
      <protection locked="0"/>
    </xf>
    <xf numFmtId="0" fontId="15" fillId="0" borderId="18" xfId="0" applyFont="1" applyBorder="1" applyAlignment="1" applyProtection="1">
      <alignment horizontal="left"/>
      <protection locked="0"/>
    </xf>
    <xf numFmtId="4" fontId="13" fillId="0" borderId="7" xfId="0" applyNumberFormat="1" applyFont="1" applyBorder="1" applyAlignment="1" applyProtection="1">
      <alignment horizontal="right" vertical="center"/>
      <protection hidden="1"/>
    </xf>
    <xf numFmtId="4" fontId="13" fillId="0" borderId="22" xfId="0" applyNumberFormat="1" applyFont="1" applyBorder="1" applyAlignment="1" applyProtection="1">
      <alignment horizontal="right" vertical="center"/>
      <protection hidden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/>
      <protection locked="0"/>
    </xf>
    <xf numFmtId="14" fontId="13" fillId="0" borderId="6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15" xfId="0" applyFont="1" applyBorder="1" applyAlignment="1" applyProtection="1">
      <alignment horizontal="left" wrapText="1"/>
      <protection locked="0"/>
    </xf>
    <xf numFmtId="4" fontId="17" fillId="0" borderId="1" xfId="0" applyNumberFormat="1" applyFont="1" applyBorder="1" applyAlignment="1" applyProtection="1">
      <alignment horizontal="right"/>
      <protection hidden="1"/>
    </xf>
    <xf numFmtId="4" fontId="17" fillId="0" borderId="8" xfId="0" applyNumberFormat="1" applyFont="1" applyBorder="1" applyAlignment="1" applyProtection="1">
      <alignment horizontal="right"/>
      <protection hidden="1"/>
    </xf>
    <xf numFmtId="4" fontId="13" fillId="0" borderId="3" xfId="0" applyNumberFormat="1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165" fontId="7" fillId="0" borderId="6" xfId="0" applyNumberFormat="1" applyFont="1" applyBorder="1" applyProtection="1">
      <protection hidden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K&#228;sinkirjoitettu kuitti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ATK-kuitt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</xdr:colOff>
      <xdr:row>5</xdr:row>
      <xdr:rowOff>20954</xdr:rowOff>
    </xdr:from>
    <xdr:to>
      <xdr:col>15</xdr:col>
      <xdr:colOff>371475</xdr:colOff>
      <xdr:row>7</xdr:row>
      <xdr:rowOff>5864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89470" y="935354"/>
          <a:ext cx="2164080" cy="327810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 b="1">
              <a:solidFill>
                <a:schemeClr val="bg1"/>
              </a:solidFill>
              <a:effectLst/>
            </a:rPr>
            <a:t>KÄSINKIRJOITETTU</a:t>
          </a:r>
          <a:r>
            <a:rPr lang="fi-FI" sz="1100" b="1" baseline="0">
              <a:solidFill>
                <a:schemeClr val="bg1"/>
              </a:solidFill>
              <a:effectLst/>
            </a:rPr>
            <a:t> KUITTI </a:t>
          </a:r>
          <a:endParaRPr lang="fi-FI" sz="1100" b="1">
            <a:solidFill>
              <a:schemeClr val="bg1"/>
            </a:solidFill>
            <a:effectLst/>
          </a:endParaRPr>
        </a:p>
      </xdr:txBody>
    </xdr:sp>
    <xdr:clientData/>
  </xdr:twoCellAnchor>
  <xdr:twoCellAnchor editAs="oneCell">
    <xdr:from>
      <xdr:col>11</xdr:col>
      <xdr:colOff>342900</xdr:colOff>
      <xdr:row>4</xdr:row>
      <xdr:rowOff>76200</xdr:rowOff>
    </xdr:from>
    <xdr:to>
      <xdr:col>12</xdr:col>
      <xdr:colOff>281940</xdr:colOff>
      <xdr:row>7</xdr:row>
      <xdr:rowOff>133350</xdr:rowOff>
    </xdr:to>
    <xdr:pic>
      <xdr:nvPicPr>
        <xdr:cNvPr id="8301" name="Kuva 9" descr="C:\Users\Henri\AppData\Local\Microsoft\Windows\Temporary Internet Files\Content.IE5\N4VBPFWY\MC900432666[2]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81915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478155</xdr:colOff>
      <xdr:row>9</xdr:row>
      <xdr:rowOff>156482</xdr:rowOff>
    </xdr:from>
    <xdr:to>
      <xdr:col>17</xdr:col>
      <xdr:colOff>13607</xdr:colOff>
      <xdr:row>29</xdr:row>
      <xdr:rowOff>212272</xdr:rowOff>
    </xdr:to>
    <xdr:sp macro="" textlink="">
      <xdr:nvSpPr>
        <xdr:cNvPr id="7" name="Vuokaaviosymboli: Dokumentti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417798" y="1734911"/>
          <a:ext cx="3454309" cy="4257675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36000" rtlCol="0" anchor="b"/>
        <a:lstStyle/>
        <a:p>
          <a:pPr algn="ctr">
            <a:lnSpc>
              <a:spcPts val="1300"/>
            </a:lnSpc>
          </a:pPr>
          <a:br>
            <a:rPr lang="fi-FI" sz="1400" b="1">
              <a:solidFill>
                <a:sysClr val="windowText" lastClr="000000"/>
              </a:solidFill>
            </a:rPr>
          </a:br>
          <a:r>
            <a:rPr lang="fi-FI" sz="1400" b="1">
              <a:solidFill>
                <a:sysClr val="windowText" lastClr="000000"/>
              </a:solidFill>
            </a:rPr>
            <a:t>L7 KUITTI OSTAJALLE</a:t>
          </a:r>
        </a:p>
        <a:p>
          <a:pPr algn="ctr">
            <a:lnSpc>
              <a:spcPts val="1300"/>
            </a:lnSpc>
          </a:pPr>
          <a:endParaRPr lang="fi-FI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br>
            <a:rPr lang="fi-FI" sz="1200" b="1">
              <a:solidFill>
                <a:sysClr val="windowText" lastClr="000000"/>
              </a:solidFill>
            </a:rPr>
          </a:br>
          <a:r>
            <a:rPr lang="fi-FI" sz="1200" b="1">
              <a:solidFill>
                <a:sysClr val="windowText" lastClr="000000"/>
              </a:solidFill>
            </a:rPr>
            <a:t>Soveltuu</a:t>
          </a:r>
          <a:r>
            <a:rPr lang="fi-FI" sz="1200" b="1" baseline="0">
              <a:solidFill>
                <a:sysClr val="windowText" lastClr="000000"/>
              </a:solidFill>
            </a:rPr>
            <a:t> sekä kuluttaja- että yrityslaskun maksun vastaanottamiseen</a:t>
          </a:r>
          <a:r>
            <a:rPr lang="fi-FI" sz="1200" baseline="0">
              <a:solidFill>
                <a:sysClr val="windowText" lastClr="000000"/>
              </a:solidFill>
            </a:rPr>
            <a:t>.  Täytä ja tulosta kahtena kappaleena. toinen myyjälle ja toinen ostajalle.</a:t>
          </a:r>
        </a:p>
        <a:p>
          <a:pPr algn="l">
            <a:lnSpc>
              <a:spcPts val="1400"/>
            </a:lnSpc>
          </a:pPr>
          <a:endParaRPr lang="fi-FI" sz="1200" baseline="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Laskun/kuitin numeron merkitseminen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</a:rPr>
            <a:t>- merkitään juoksevin numeroin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</a:rPr>
            <a:t>-</a:t>
          </a:r>
          <a:r>
            <a:rPr lang="fi-FI" sz="1100" baseline="0">
              <a:solidFill>
                <a:sysClr val="windowText" lastClr="000000"/>
              </a:solidFill>
              <a:effectLst/>
            </a:rPr>
            <a:t> jos yrityksellä sekä käteiskuitteja sekä laskuja, numerot jatkuvat peräkkäin</a:t>
          </a:r>
          <a:endParaRPr lang="fi-FI" sz="1100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endParaRPr lang="fi-FI" sz="1200" baseline="0">
            <a:solidFill>
              <a:sysClr val="windowText" lastClr="000000"/>
            </a:solidFill>
          </a:endParaRPr>
        </a:p>
        <a:p>
          <a:pPr>
            <a:lnSpc>
              <a:spcPts val="1200"/>
            </a:lnSpc>
          </a:pPr>
          <a:r>
            <a:rPr lang="fi-FI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Ostajan Y-tunnuksen merkitseminen</a:t>
          </a:r>
        </a:p>
        <a:p>
          <a:pPr>
            <a:lnSpc>
              <a:spcPts val="1000"/>
            </a:lnSpc>
          </a:pPr>
          <a:br>
            <a:rPr lang="fi-FI">
              <a:solidFill>
                <a:sysClr val="windowText" lastClr="000000"/>
              </a:solidFill>
              <a:effectLst/>
            </a:rPr>
          </a:br>
          <a:r>
            <a:rPr lang="fi-FI">
              <a:solidFill>
                <a:sysClr val="windowText" lastClr="000000"/>
              </a:solidFill>
              <a:effectLst/>
            </a:rPr>
            <a:t>Ostajan Y-tunnus on merkittävä myytäessä ulkomaille EU-alueella</a:t>
          </a:r>
          <a:r>
            <a:rPr lang="fi-FI" baseline="0">
              <a:solidFill>
                <a:sysClr val="windowText" lastClr="000000"/>
              </a:solidFill>
              <a:effectLst/>
            </a:rPr>
            <a:t> tai ostajan kuuluessa käännetyn verovelvollisuuden piiriin.</a:t>
          </a:r>
          <a:endParaRPr lang="fi-FI">
            <a:solidFill>
              <a:sysClr val="windowText" lastClr="000000"/>
            </a:solidFill>
            <a:effectLst/>
          </a:endParaRPr>
        </a:p>
        <a:p>
          <a:endParaRPr lang="fi-FI">
            <a:solidFill>
              <a:sysClr val="windowText" lastClr="000000"/>
            </a:solidFill>
            <a:effectLst/>
          </a:endParaRPr>
        </a:p>
        <a:p>
          <a:pPr algn="l">
            <a:lnSpc>
              <a:spcPts val="700"/>
            </a:lnSpc>
          </a:pPr>
          <a:endParaRPr lang="fi-FI" sz="1100" u="none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634638</xdr:colOff>
      <xdr:row>10</xdr:row>
      <xdr:rowOff>77017</xdr:rowOff>
    </xdr:from>
    <xdr:to>
      <xdr:col>16</xdr:col>
      <xdr:colOff>394880</xdr:colOff>
      <xdr:row>32</xdr:row>
      <xdr:rowOff>47625</xdr:rowOff>
    </xdr:to>
    <xdr:sp macro="" textlink="">
      <xdr:nvSpPr>
        <xdr:cNvPr id="8" name="Vuokaaviosymboli: Dokumentti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895" y="2128974"/>
          <a:ext cx="3025956" cy="4716780"/>
        </a:xfrm>
        <a:prstGeom prst="flowChartDocument">
          <a:avLst/>
        </a:prstGeom>
        <a:solidFill>
          <a:srgbClr val="FFC00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144000" rtlCol="0" anchor="t"/>
        <a:lstStyle/>
        <a:p>
          <a:pPr algn="l">
            <a:lnSpc>
              <a:spcPts val="1300"/>
            </a:lnSpc>
          </a:pPr>
          <a:r>
            <a:rPr lang="fi-FI" sz="1200" b="1">
              <a:solidFill>
                <a:sysClr val="windowText" lastClr="000000"/>
              </a:solidFill>
            </a:rPr>
            <a:t>L7 KUITTI OSTAJALLE</a:t>
          </a:r>
          <a:br>
            <a:rPr lang="fi-FI" sz="1200" b="1">
              <a:solidFill>
                <a:sysClr val="windowText" lastClr="000000"/>
              </a:solidFill>
            </a:rPr>
          </a:br>
          <a:endParaRPr lang="fi-FI" sz="1200" b="1">
            <a:solidFill>
              <a:sysClr val="windowText" lastClr="000000"/>
            </a:solidFill>
          </a:endParaRPr>
        </a:p>
        <a:p>
          <a:pPr marL="171450" marR="0" indent="-17145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Kirjoitetaan käsin maksuhetkellä kahtena kappaleena, jotka allekirjoitetaan.</a:t>
          </a:r>
          <a:r>
            <a:rPr lang="fi-FI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Toinen myyjälle, toinen ostajalle.</a:t>
          </a: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lang="fi-FI" sz="1200" b="1">
              <a:solidFill>
                <a:sysClr val="windowText" lastClr="000000"/>
              </a:solidFill>
            </a:rPr>
            <a:t>Soveltuu</a:t>
          </a:r>
          <a:r>
            <a:rPr lang="fi-FI" sz="1200" b="1" baseline="0">
              <a:solidFill>
                <a:sysClr val="windowText" lastClr="000000"/>
              </a:solidFill>
            </a:rPr>
            <a:t> sekä kuluttaja- että yrityslaskun maksun vastaanottamiseen</a:t>
          </a:r>
          <a:r>
            <a:rPr lang="fi-FI" sz="1200" baseline="0">
              <a:solidFill>
                <a:sysClr val="windowText" lastClr="000000"/>
              </a:solidFill>
            </a:rPr>
            <a:t>.  </a:t>
          </a:r>
        </a:p>
        <a:p>
          <a:pPr algn="l">
            <a:lnSpc>
              <a:spcPts val="1400"/>
            </a:lnSpc>
          </a:pPr>
          <a:endParaRPr lang="fi-FI" sz="1200" baseline="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Laskun/kuitin numeron merkitseminen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</a:rPr>
            <a:t>- merkitään juoksevin numeroin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</a:rPr>
            <a:t>-</a:t>
          </a:r>
          <a:r>
            <a:rPr lang="fi-FI" sz="1100" baseline="0">
              <a:solidFill>
                <a:sysClr val="windowText" lastClr="000000"/>
              </a:solidFill>
              <a:effectLst/>
            </a:rPr>
            <a:t> jos yrityksellä sekä käteiskuitteja että </a:t>
          </a:r>
          <a:br>
            <a:rPr lang="fi-FI" sz="1100" baseline="0">
              <a:solidFill>
                <a:sysClr val="windowText" lastClr="000000"/>
              </a:solidFill>
              <a:effectLst/>
            </a:rPr>
          </a:br>
          <a:r>
            <a:rPr lang="fi-FI" sz="1100" baseline="0">
              <a:solidFill>
                <a:sysClr val="windowText" lastClr="000000"/>
              </a:solidFill>
              <a:effectLst/>
            </a:rPr>
            <a:t>  laskuja, numerot jatkuvat peräkkäin</a:t>
          </a:r>
          <a:endParaRPr lang="fi-FI" sz="1100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lang="fi-FI" sz="1200" baseline="0">
            <a:solidFill>
              <a:sysClr val="windowText" lastClr="000000"/>
            </a:solidFill>
          </a:endParaRPr>
        </a:p>
        <a:p>
          <a:pPr>
            <a:lnSpc>
              <a:spcPts val="1200"/>
            </a:lnSpc>
          </a:pPr>
          <a:r>
            <a:rPr lang="fi-FI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Ostajan Y-tunnuksen merkitseminen</a:t>
          </a:r>
        </a:p>
        <a:p>
          <a:pPr>
            <a:lnSpc>
              <a:spcPts val="1100"/>
            </a:lnSpc>
          </a:pPr>
          <a:r>
            <a:rPr lang="fi-FI">
              <a:solidFill>
                <a:sysClr val="windowText" lastClr="000000"/>
              </a:solidFill>
              <a:effectLst/>
            </a:rPr>
            <a:t>Ostajan Y-tunnus on merkittävä </a:t>
          </a:r>
        </a:p>
        <a:p>
          <a:r>
            <a:rPr lang="fi-FI">
              <a:solidFill>
                <a:sysClr val="windowText" lastClr="000000"/>
              </a:solidFill>
              <a:effectLst/>
            </a:rPr>
            <a:t>- MYYTÄESSÄ ulkomaille EU-ALUEELLA tai</a:t>
          </a:r>
        </a:p>
        <a:p>
          <a:pPr>
            <a:lnSpc>
              <a:spcPts val="1100"/>
            </a:lnSpc>
          </a:pPr>
          <a:r>
            <a:rPr lang="fi-FI">
              <a:solidFill>
                <a:sysClr val="windowText" lastClr="000000"/>
              </a:solidFill>
              <a:effectLst/>
            </a:rPr>
            <a:t>- OSTAJA KUULUU KÄÄNNETYN </a:t>
          </a:r>
        </a:p>
        <a:p>
          <a:pPr>
            <a:lnSpc>
              <a:spcPts val="1200"/>
            </a:lnSpc>
          </a:pPr>
          <a:r>
            <a:rPr lang="fi-FI">
              <a:solidFill>
                <a:sysClr val="windowText" lastClr="000000"/>
              </a:solidFill>
              <a:effectLst/>
            </a:rPr>
            <a:t>  VEROVELVOLLISUUDEN PIIRIIN </a:t>
          </a:r>
        </a:p>
        <a:p>
          <a:endParaRPr lang="fi-FI">
            <a:solidFill>
              <a:sysClr val="windowText" lastClr="000000"/>
            </a:solidFill>
            <a:effectLst/>
          </a:endParaRPr>
        </a:p>
        <a:p>
          <a:pPr algn="l">
            <a:lnSpc>
              <a:spcPts val="900"/>
            </a:lnSpc>
          </a:pPr>
          <a:endParaRPr lang="fi-FI" sz="1100" u="none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12</xdr:col>
      <xdr:colOff>177165</xdr:colOff>
      <xdr:row>5</xdr:row>
      <xdr:rowOff>104773</xdr:rowOff>
    </xdr:from>
    <xdr:to>
      <xdr:col>14</xdr:col>
      <xdr:colOff>28574</xdr:colOff>
      <xdr:row>7</xdr:row>
      <xdr:rowOff>2129</xdr:rowOff>
    </xdr:to>
    <xdr:sp macro="" textlink="">
      <xdr:nvSpPr>
        <xdr:cNvPr id="16" name="Tekstiruutu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292340" y="1104898"/>
          <a:ext cx="1070609" cy="31645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1100" b="1" baseline="0">
              <a:solidFill>
                <a:schemeClr val="bg1"/>
              </a:solidFill>
            </a:rPr>
            <a:t>ATK-KUITTI</a:t>
          </a:r>
          <a:endParaRPr lang="fi-FI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11</xdr:col>
      <xdr:colOff>531495</xdr:colOff>
      <xdr:row>5</xdr:row>
      <xdr:rowOff>49530</xdr:rowOff>
    </xdr:from>
    <xdr:to>
      <xdr:col>12</xdr:col>
      <xdr:colOff>410195</xdr:colOff>
      <xdr:row>7</xdr:row>
      <xdr:rowOff>101348</xdr:rowOff>
    </xdr:to>
    <xdr:pic>
      <xdr:nvPicPr>
        <xdr:cNvPr id="3" name="Kuv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EBC5BC-6400-46CD-8652-B7EC492A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7070" y="1049655"/>
          <a:ext cx="488300" cy="470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P66"/>
  <sheetViews>
    <sheetView showGridLines="0" showZeros="0" tabSelected="1" defaultGridColor="0" colorId="23" zoomScaleNormal="100" workbookViewId="0">
      <selection activeCell="B17" sqref="B17:D17"/>
    </sheetView>
  </sheetViews>
  <sheetFormatPr defaultRowHeight="12.75" x14ac:dyDescent="0.2"/>
  <cols>
    <col min="2" max="2" width="9.140625" customWidth="1"/>
    <col min="3" max="3" width="15.85546875" customWidth="1"/>
    <col min="4" max="4" width="6" customWidth="1"/>
    <col min="5" max="5" width="8" customWidth="1"/>
    <col min="6" max="6" width="6" customWidth="1"/>
    <col min="7" max="7" width="10.5703125" customWidth="1"/>
    <col min="8" max="8" width="6.42578125" customWidth="1"/>
    <col min="9" max="9" width="12.42578125" customWidth="1"/>
    <col min="10" max="10" width="5.28515625" customWidth="1"/>
    <col min="11" max="11" width="9.28515625" customWidth="1"/>
  </cols>
  <sheetData>
    <row r="2" spans="2:16" ht="15" x14ac:dyDescent="0.2">
      <c r="B2" s="4" t="s">
        <v>21</v>
      </c>
      <c r="C2" s="3"/>
      <c r="M2" s="42"/>
    </row>
    <row r="3" spans="2:16" ht="17.45" customHeight="1" x14ac:dyDescent="0.3">
      <c r="B3" s="163" t="s">
        <v>48</v>
      </c>
      <c r="C3" s="163"/>
      <c r="D3" s="163"/>
      <c r="E3" s="163"/>
      <c r="G3" s="153" t="s">
        <v>31</v>
      </c>
      <c r="H3" s="154"/>
      <c r="I3" s="154"/>
      <c r="J3" s="154"/>
      <c r="K3" s="154"/>
      <c r="M3" s="42"/>
      <c r="N3" s="15"/>
      <c r="O3" s="15"/>
      <c r="P3" s="15"/>
    </row>
    <row r="4" spans="2:16" ht="13.5" customHeight="1" x14ac:dyDescent="0.2">
      <c r="B4" s="71"/>
      <c r="C4" s="71"/>
      <c r="D4" s="71"/>
      <c r="E4" s="71"/>
      <c r="M4" s="43"/>
      <c r="N4" s="15"/>
      <c r="O4" s="15"/>
      <c r="P4" s="15"/>
    </row>
    <row r="5" spans="2:16" ht="13.5" customHeight="1" x14ac:dyDescent="0.2">
      <c r="M5" s="44"/>
      <c r="N5" s="15"/>
      <c r="O5" s="15"/>
      <c r="P5" s="15"/>
    </row>
    <row r="6" spans="2:16" ht="13.5" customHeight="1" x14ac:dyDescent="0.2">
      <c r="B6" s="155" t="s">
        <v>23</v>
      </c>
      <c r="C6" s="156"/>
      <c r="D6" s="156"/>
      <c r="E6" s="157"/>
      <c r="F6" s="3"/>
      <c r="G6" s="78" t="s">
        <v>22</v>
      </c>
      <c r="H6" s="79"/>
      <c r="I6" s="51" t="s">
        <v>35</v>
      </c>
      <c r="J6" s="53"/>
      <c r="K6" s="8"/>
      <c r="M6" s="44"/>
      <c r="N6" s="15"/>
      <c r="O6" s="15"/>
      <c r="P6" s="15"/>
    </row>
    <row r="7" spans="2:16" ht="13.5" customHeight="1" x14ac:dyDescent="0.25">
      <c r="B7" s="158" t="s">
        <v>47</v>
      </c>
      <c r="C7" s="159"/>
      <c r="D7" s="159"/>
      <c r="E7" s="160"/>
      <c r="F7" s="6"/>
      <c r="G7" s="161" t="s">
        <v>32</v>
      </c>
      <c r="H7" s="162"/>
      <c r="I7" s="48" t="s">
        <v>20</v>
      </c>
      <c r="J7" s="54"/>
      <c r="K7" s="55"/>
      <c r="M7" s="45"/>
      <c r="N7" s="15"/>
      <c r="O7" s="15"/>
      <c r="P7" s="15"/>
    </row>
    <row r="8" spans="2:16" ht="13.5" customHeight="1" x14ac:dyDescent="0.25">
      <c r="B8" s="158"/>
      <c r="C8" s="159"/>
      <c r="D8" s="159"/>
      <c r="E8" s="160"/>
      <c r="F8" s="6"/>
      <c r="G8" s="78" t="s">
        <v>5</v>
      </c>
      <c r="H8" s="79"/>
      <c r="I8" s="52" t="s">
        <v>36</v>
      </c>
      <c r="J8" s="56"/>
      <c r="K8" s="57"/>
    </row>
    <row r="9" spans="2:16" ht="13.5" customHeight="1" x14ac:dyDescent="0.25">
      <c r="B9" s="129" t="s">
        <v>40</v>
      </c>
      <c r="C9" s="130"/>
      <c r="D9" s="130"/>
      <c r="E9" s="131"/>
      <c r="F9" s="6"/>
      <c r="G9" s="161" t="s">
        <v>27</v>
      </c>
      <c r="H9" s="162"/>
      <c r="I9" s="63"/>
      <c r="J9" s="50"/>
      <c r="K9" s="50"/>
    </row>
    <row r="10" spans="2:16" ht="13.5" customHeight="1" x14ac:dyDescent="0.25">
      <c r="B10" s="129" t="s">
        <v>46</v>
      </c>
      <c r="C10" s="130"/>
      <c r="D10" s="130"/>
      <c r="E10" s="131"/>
      <c r="F10" s="6"/>
    </row>
    <row r="11" spans="2:16" ht="13.5" customHeight="1" x14ac:dyDescent="0.2">
      <c r="B11" s="132"/>
      <c r="C11" s="133"/>
      <c r="D11" s="133"/>
      <c r="E11" s="134"/>
      <c r="F11" s="11"/>
    </row>
    <row r="13" spans="2:16" x14ac:dyDescent="0.2">
      <c r="G13" s="9"/>
      <c r="I13" s="10"/>
      <c r="J13" s="10"/>
      <c r="K13" s="10"/>
    </row>
    <row r="14" spans="2:16" ht="13.5" customHeight="1" x14ac:dyDescent="0.35">
      <c r="B14" s="12"/>
      <c r="C14" s="12"/>
      <c r="D14" s="12" t="s">
        <v>3</v>
      </c>
      <c r="E14" s="12"/>
      <c r="F14" s="13"/>
      <c r="G14" s="13"/>
      <c r="H14" s="13"/>
      <c r="I14" s="13"/>
      <c r="J14" s="13"/>
      <c r="K14" s="13"/>
    </row>
    <row r="15" spans="2:16" ht="13.5" customHeight="1" x14ac:dyDescent="0.2">
      <c r="B15" s="135" t="s">
        <v>19</v>
      </c>
      <c r="C15" s="136"/>
      <c r="D15" s="137"/>
      <c r="E15" s="141" t="s">
        <v>4</v>
      </c>
      <c r="F15" s="143" t="s">
        <v>10</v>
      </c>
      <c r="G15" s="143" t="s">
        <v>24</v>
      </c>
      <c r="H15" s="143" t="s">
        <v>11</v>
      </c>
      <c r="I15" s="141" t="s">
        <v>12</v>
      </c>
      <c r="J15" s="145"/>
      <c r="K15" s="146"/>
    </row>
    <row r="16" spans="2:16" x14ac:dyDescent="0.2">
      <c r="B16" s="138"/>
      <c r="C16" s="139"/>
      <c r="D16" s="140"/>
      <c r="E16" s="142"/>
      <c r="F16" s="144"/>
      <c r="G16" s="144"/>
      <c r="H16" s="144"/>
      <c r="I16" s="93" t="s">
        <v>14</v>
      </c>
      <c r="J16" s="147" t="s">
        <v>8</v>
      </c>
      <c r="K16" s="148"/>
    </row>
    <row r="17" spans="2:11" ht="18.75" customHeight="1" x14ac:dyDescent="0.2">
      <c r="B17" s="149" t="s">
        <v>51</v>
      </c>
      <c r="C17" s="150"/>
      <c r="D17" s="150"/>
      <c r="E17" s="85">
        <v>1</v>
      </c>
      <c r="F17" s="35" t="s">
        <v>7</v>
      </c>
      <c r="G17" s="80">
        <v>125.5</v>
      </c>
      <c r="H17" s="36">
        <v>25.5</v>
      </c>
      <c r="I17" s="81">
        <f>E17*G17/(1+(H17/100))</f>
        <v>100.00000000000001</v>
      </c>
      <c r="J17" s="151">
        <f>E17*G17</f>
        <v>125.5</v>
      </c>
      <c r="K17" s="152"/>
    </row>
    <row r="18" spans="2:11" ht="18.75" customHeight="1" x14ac:dyDescent="0.2">
      <c r="B18" s="124" t="s">
        <v>49</v>
      </c>
      <c r="C18" s="125"/>
      <c r="D18" s="125"/>
      <c r="E18" s="85">
        <v>1</v>
      </c>
      <c r="F18" s="38" t="s">
        <v>41</v>
      </c>
      <c r="G18" s="80">
        <v>113.5</v>
      </c>
      <c r="H18" s="36">
        <v>13.5</v>
      </c>
      <c r="I18" s="81">
        <f t="shared" ref="I18:I37" si="0">E18*G18/(1+(H18/100))</f>
        <v>100</v>
      </c>
      <c r="J18" s="127">
        <f t="shared" ref="J18:J37" si="1">E18*G18</f>
        <v>113.5</v>
      </c>
      <c r="K18" s="128"/>
    </row>
    <row r="19" spans="2:11" ht="18.75" customHeight="1" x14ac:dyDescent="0.2">
      <c r="B19" s="124" t="s">
        <v>50</v>
      </c>
      <c r="C19" s="125"/>
      <c r="D19" s="125"/>
      <c r="E19" s="85">
        <v>1</v>
      </c>
      <c r="F19" s="38" t="s">
        <v>42</v>
      </c>
      <c r="G19" s="80">
        <v>110</v>
      </c>
      <c r="H19" s="36">
        <v>10</v>
      </c>
      <c r="I19" s="81">
        <f t="shared" si="0"/>
        <v>99.999999999999986</v>
      </c>
      <c r="J19" s="127">
        <f t="shared" si="1"/>
        <v>110</v>
      </c>
      <c r="K19" s="128"/>
    </row>
    <row r="20" spans="2:11" ht="18.75" customHeight="1" x14ac:dyDescent="0.2">
      <c r="B20" s="124"/>
      <c r="C20" s="125"/>
      <c r="D20" s="125"/>
      <c r="E20" s="85">
        <v>0</v>
      </c>
      <c r="F20" s="38">
        <v>0</v>
      </c>
      <c r="G20" s="80">
        <v>0</v>
      </c>
      <c r="H20" s="36">
        <v>0</v>
      </c>
      <c r="I20" s="81">
        <f t="shared" si="0"/>
        <v>0</v>
      </c>
      <c r="J20" s="127">
        <f t="shared" si="1"/>
        <v>0</v>
      </c>
      <c r="K20" s="128"/>
    </row>
    <row r="21" spans="2:11" ht="18.75" customHeight="1" x14ac:dyDescent="0.2">
      <c r="B21" s="124"/>
      <c r="C21" s="125"/>
      <c r="D21" s="125"/>
      <c r="E21" s="85">
        <v>0</v>
      </c>
      <c r="F21" s="38">
        <v>0</v>
      </c>
      <c r="G21" s="80">
        <v>0</v>
      </c>
      <c r="H21" s="36">
        <v>0</v>
      </c>
      <c r="I21" s="81">
        <f t="shared" si="0"/>
        <v>0</v>
      </c>
      <c r="J21" s="127">
        <f t="shared" si="1"/>
        <v>0</v>
      </c>
      <c r="K21" s="128"/>
    </row>
    <row r="22" spans="2:11" ht="18.75" customHeight="1" x14ac:dyDescent="0.2">
      <c r="B22" s="124"/>
      <c r="C22" s="125"/>
      <c r="D22" s="125"/>
      <c r="E22" s="85">
        <v>0</v>
      </c>
      <c r="F22" s="38">
        <v>0</v>
      </c>
      <c r="G22" s="80">
        <v>0</v>
      </c>
      <c r="H22" s="36">
        <v>0</v>
      </c>
      <c r="I22" s="81">
        <f t="shared" si="0"/>
        <v>0</v>
      </c>
      <c r="J22" s="127">
        <f t="shared" si="1"/>
        <v>0</v>
      </c>
      <c r="K22" s="128"/>
    </row>
    <row r="23" spans="2:11" ht="18.75" customHeight="1" x14ac:dyDescent="0.2">
      <c r="B23" s="124"/>
      <c r="C23" s="125"/>
      <c r="D23" s="125"/>
      <c r="E23" s="85">
        <v>0</v>
      </c>
      <c r="F23" s="38">
        <v>0</v>
      </c>
      <c r="G23" s="80">
        <v>0</v>
      </c>
      <c r="H23" s="36">
        <v>0</v>
      </c>
      <c r="I23" s="81">
        <f t="shared" si="0"/>
        <v>0</v>
      </c>
      <c r="J23" s="127">
        <f t="shared" si="1"/>
        <v>0</v>
      </c>
      <c r="K23" s="128"/>
    </row>
    <row r="24" spans="2:11" ht="18.75" customHeight="1" x14ac:dyDescent="0.2">
      <c r="B24" s="124"/>
      <c r="C24" s="125"/>
      <c r="D24" s="125"/>
      <c r="E24" s="85">
        <v>0</v>
      </c>
      <c r="F24" s="38">
        <v>0</v>
      </c>
      <c r="G24" s="80">
        <v>0</v>
      </c>
      <c r="H24" s="36">
        <v>0</v>
      </c>
      <c r="I24" s="81">
        <f t="shared" si="0"/>
        <v>0</v>
      </c>
      <c r="J24" s="127">
        <f t="shared" si="1"/>
        <v>0</v>
      </c>
      <c r="K24" s="128"/>
    </row>
    <row r="25" spans="2:11" ht="18.75" customHeight="1" x14ac:dyDescent="0.2">
      <c r="B25" s="124"/>
      <c r="C25" s="125"/>
      <c r="D25" s="125"/>
      <c r="E25" s="85">
        <v>0</v>
      </c>
      <c r="F25" s="38">
        <v>0</v>
      </c>
      <c r="G25" s="80">
        <v>0</v>
      </c>
      <c r="H25" s="36">
        <v>0</v>
      </c>
      <c r="I25" s="81">
        <f t="shared" si="0"/>
        <v>0</v>
      </c>
      <c r="J25" s="127">
        <f t="shared" si="1"/>
        <v>0</v>
      </c>
      <c r="K25" s="128"/>
    </row>
    <row r="26" spans="2:11" ht="18.75" customHeight="1" x14ac:dyDescent="0.2">
      <c r="B26" s="124"/>
      <c r="C26" s="125"/>
      <c r="D26" s="126"/>
      <c r="E26" s="85">
        <v>0</v>
      </c>
      <c r="F26" s="38">
        <v>0</v>
      </c>
      <c r="G26" s="80">
        <v>0</v>
      </c>
      <c r="H26" s="36">
        <v>0</v>
      </c>
      <c r="I26" s="81">
        <f t="shared" si="0"/>
        <v>0</v>
      </c>
      <c r="J26" s="127">
        <f t="shared" si="1"/>
        <v>0</v>
      </c>
      <c r="K26" s="128"/>
    </row>
    <row r="27" spans="2:11" ht="18.75" customHeight="1" x14ac:dyDescent="0.2">
      <c r="B27" s="124"/>
      <c r="C27" s="125"/>
      <c r="D27" s="126"/>
      <c r="E27" s="85">
        <v>0</v>
      </c>
      <c r="F27" s="38">
        <v>0</v>
      </c>
      <c r="G27" s="80">
        <v>0</v>
      </c>
      <c r="H27" s="36">
        <v>0</v>
      </c>
      <c r="I27" s="81">
        <f t="shared" si="0"/>
        <v>0</v>
      </c>
      <c r="J27" s="127">
        <f t="shared" si="1"/>
        <v>0</v>
      </c>
      <c r="K27" s="128"/>
    </row>
    <row r="28" spans="2:11" ht="18.75" customHeight="1" x14ac:dyDescent="0.2">
      <c r="B28" s="124"/>
      <c r="C28" s="125"/>
      <c r="D28" s="126"/>
      <c r="E28" s="85">
        <v>0</v>
      </c>
      <c r="F28" s="38">
        <v>0</v>
      </c>
      <c r="G28" s="80">
        <v>0</v>
      </c>
      <c r="H28" s="36">
        <v>0</v>
      </c>
      <c r="I28" s="81">
        <f t="shared" si="0"/>
        <v>0</v>
      </c>
      <c r="J28" s="127">
        <f t="shared" si="1"/>
        <v>0</v>
      </c>
      <c r="K28" s="128"/>
    </row>
    <row r="29" spans="2:11" ht="18.75" customHeight="1" x14ac:dyDescent="0.2">
      <c r="B29" s="124"/>
      <c r="C29" s="125"/>
      <c r="D29" s="126"/>
      <c r="E29" s="85">
        <v>0</v>
      </c>
      <c r="F29" s="38">
        <v>0</v>
      </c>
      <c r="G29" s="80">
        <v>0</v>
      </c>
      <c r="H29" s="36">
        <v>0</v>
      </c>
      <c r="I29" s="81">
        <f t="shared" si="0"/>
        <v>0</v>
      </c>
      <c r="J29" s="127">
        <f t="shared" si="1"/>
        <v>0</v>
      </c>
      <c r="K29" s="128"/>
    </row>
    <row r="30" spans="2:11" ht="18.75" customHeight="1" x14ac:dyDescent="0.2">
      <c r="B30" s="124"/>
      <c r="C30" s="125"/>
      <c r="D30" s="126"/>
      <c r="E30" s="85">
        <v>0</v>
      </c>
      <c r="F30" s="38">
        <v>0</v>
      </c>
      <c r="G30" s="80">
        <v>0</v>
      </c>
      <c r="H30" s="36">
        <v>0</v>
      </c>
      <c r="I30" s="81">
        <f t="shared" si="0"/>
        <v>0</v>
      </c>
      <c r="J30" s="127">
        <f t="shared" si="1"/>
        <v>0</v>
      </c>
      <c r="K30" s="128"/>
    </row>
    <row r="31" spans="2:11" ht="18.75" customHeight="1" x14ac:dyDescent="0.2">
      <c r="B31" s="124"/>
      <c r="C31" s="125"/>
      <c r="D31" s="126"/>
      <c r="E31" s="85">
        <v>0</v>
      </c>
      <c r="F31" s="38">
        <v>0</v>
      </c>
      <c r="G31" s="80">
        <v>0</v>
      </c>
      <c r="H31" s="36">
        <v>0</v>
      </c>
      <c r="I31" s="81">
        <f t="shared" si="0"/>
        <v>0</v>
      </c>
      <c r="J31" s="127">
        <f t="shared" si="1"/>
        <v>0</v>
      </c>
      <c r="K31" s="128"/>
    </row>
    <row r="32" spans="2:11" ht="18.75" customHeight="1" x14ac:dyDescent="0.2">
      <c r="B32" s="124"/>
      <c r="C32" s="125"/>
      <c r="D32" s="126"/>
      <c r="E32" s="85">
        <v>0</v>
      </c>
      <c r="F32" s="38">
        <v>0</v>
      </c>
      <c r="G32" s="80">
        <v>0</v>
      </c>
      <c r="H32" s="36">
        <v>0</v>
      </c>
      <c r="I32" s="81">
        <f t="shared" si="0"/>
        <v>0</v>
      </c>
      <c r="J32" s="127">
        <f t="shared" si="1"/>
        <v>0</v>
      </c>
      <c r="K32" s="128"/>
    </row>
    <row r="33" spans="2:11" ht="18.75" customHeight="1" x14ac:dyDescent="0.2">
      <c r="B33" s="124"/>
      <c r="C33" s="125"/>
      <c r="D33" s="126"/>
      <c r="E33" s="85">
        <v>0</v>
      </c>
      <c r="F33" s="38">
        <v>0</v>
      </c>
      <c r="G33" s="80">
        <v>0</v>
      </c>
      <c r="H33" s="36">
        <v>0</v>
      </c>
      <c r="I33" s="81">
        <f t="shared" si="0"/>
        <v>0</v>
      </c>
      <c r="J33" s="127">
        <f t="shared" si="1"/>
        <v>0</v>
      </c>
      <c r="K33" s="128"/>
    </row>
    <row r="34" spans="2:11" ht="18.75" customHeight="1" x14ac:dyDescent="0.2">
      <c r="B34" s="124"/>
      <c r="C34" s="125"/>
      <c r="D34" s="126"/>
      <c r="E34" s="85">
        <v>0</v>
      </c>
      <c r="F34" s="38">
        <v>0</v>
      </c>
      <c r="G34" s="80">
        <v>0</v>
      </c>
      <c r="H34" s="36">
        <v>0</v>
      </c>
      <c r="I34" s="81">
        <f t="shared" si="0"/>
        <v>0</v>
      </c>
      <c r="J34" s="127">
        <f t="shared" si="1"/>
        <v>0</v>
      </c>
      <c r="K34" s="128"/>
    </row>
    <row r="35" spans="2:11" ht="18.75" customHeight="1" x14ac:dyDescent="0.2">
      <c r="B35" s="124"/>
      <c r="C35" s="125"/>
      <c r="D35" s="126"/>
      <c r="E35" s="85">
        <v>0</v>
      </c>
      <c r="F35" s="38">
        <v>0</v>
      </c>
      <c r="G35" s="80">
        <v>0</v>
      </c>
      <c r="H35" s="36">
        <v>0</v>
      </c>
      <c r="I35" s="81">
        <f t="shared" si="0"/>
        <v>0</v>
      </c>
      <c r="J35" s="127">
        <f t="shared" si="1"/>
        <v>0</v>
      </c>
      <c r="K35" s="128"/>
    </row>
    <row r="36" spans="2:11" ht="18.75" customHeight="1" x14ac:dyDescent="0.2">
      <c r="B36" s="124"/>
      <c r="C36" s="125"/>
      <c r="D36" s="126"/>
      <c r="E36" s="85">
        <v>0</v>
      </c>
      <c r="F36" s="38">
        <v>0</v>
      </c>
      <c r="G36" s="80">
        <v>0</v>
      </c>
      <c r="H36" s="36">
        <v>0</v>
      </c>
      <c r="I36" s="81">
        <f t="shared" si="0"/>
        <v>0</v>
      </c>
      <c r="J36" s="127">
        <f t="shared" si="1"/>
        <v>0</v>
      </c>
      <c r="K36" s="128"/>
    </row>
    <row r="37" spans="2:11" ht="18.75" customHeight="1" x14ac:dyDescent="0.2">
      <c r="B37" s="124"/>
      <c r="C37" s="125"/>
      <c r="D37" s="126"/>
      <c r="E37" s="85">
        <v>0</v>
      </c>
      <c r="F37" s="38">
        <v>0</v>
      </c>
      <c r="G37" s="80">
        <v>0</v>
      </c>
      <c r="H37" s="36">
        <v>0</v>
      </c>
      <c r="I37" s="81">
        <f t="shared" si="0"/>
        <v>0</v>
      </c>
      <c r="J37" s="127">
        <f t="shared" si="1"/>
        <v>0</v>
      </c>
      <c r="K37" s="128"/>
    </row>
    <row r="38" spans="2:11" ht="18.75" customHeight="1" thickBot="1" x14ac:dyDescent="0.25">
      <c r="B38" s="117"/>
      <c r="C38" s="117"/>
      <c r="D38" s="117"/>
      <c r="E38" s="18"/>
      <c r="F38" s="19"/>
      <c r="G38" s="118" t="s">
        <v>37</v>
      </c>
      <c r="H38" s="119"/>
      <c r="I38" s="82">
        <f>SUM(I17:I37)</f>
        <v>300</v>
      </c>
      <c r="J38" s="120">
        <f>SUM(J17:K37)</f>
        <v>349</v>
      </c>
      <c r="K38" s="120"/>
    </row>
    <row r="39" spans="2:11" ht="6" customHeight="1" thickTop="1" x14ac:dyDescent="0.2">
      <c r="B39" s="20"/>
      <c r="C39" s="20"/>
      <c r="D39" s="20"/>
      <c r="E39" s="21"/>
      <c r="F39" s="39"/>
      <c r="G39" s="21"/>
      <c r="H39" s="40"/>
      <c r="I39" s="21"/>
      <c r="J39" s="17"/>
      <c r="K39" s="17"/>
    </row>
    <row r="40" spans="2:11" ht="18.75" customHeight="1" x14ac:dyDescent="0.2">
      <c r="B40" s="83" t="s">
        <v>13</v>
      </c>
      <c r="C40" s="41"/>
      <c r="D40" s="86">
        <v>0.1</v>
      </c>
      <c r="E40" s="91">
        <f>alv!M25</f>
        <v>10</v>
      </c>
      <c r="F40" s="86">
        <v>0.13500000000000001</v>
      </c>
      <c r="G40" s="91">
        <f>alv!L25</f>
        <v>13.5</v>
      </c>
      <c r="H40" s="92">
        <v>0.255</v>
      </c>
      <c r="I40" s="91">
        <f>alv!K25</f>
        <v>25.5</v>
      </c>
      <c r="J40" s="27"/>
      <c r="K40" s="23"/>
    </row>
    <row r="41" spans="2:11" ht="6" customHeight="1" x14ac:dyDescent="0.2">
      <c r="B41" s="22"/>
      <c r="C41" s="22"/>
      <c r="D41" s="31"/>
      <c r="E41" s="32"/>
      <c r="F41" s="31"/>
      <c r="G41" s="32"/>
      <c r="H41" s="33"/>
      <c r="I41" s="32"/>
      <c r="J41" s="27"/>
      <c r="K41" s="23"/>
    </row>
    <row r="42" spans="2:11" ht="11.25" customHeight="1" x14ac:dyDescent="0.2">
      <c r="B42" s="22"/>
      <c r="C42" s="22"/>
      <c r="D42" s="34" t="s">
        <v>17</v>
      </c>
      <c r="E42" s="32"/>
      <c r="F42" s="31"/>
      <c r="G42" s="34" t="s">
        <v>9</v>
      </c>
      <c r="I42" s="32"/>
      <c r="J42" s="27"/>
      <c r="K42" s="23"/>
    </row>
    <row r="43" spans="2:11" ht="16.5" customHeight="1" x14ac:dyDescent="0.2">
      <c r="B43" s="84" t="s">
        <v>16</v>
      </c>
      <c r="C43" s="22"/>
      <c r="D43" s="28"/>
      <c r="E43" s="29"/>
      <c r="F43" s="28"/>
      <c r="G43" s="29"/>
      <c r="H43" s="30"/>
      <c r="I43" s="29"/>
      <c r="J43" s="24"/>
      <c r="K43" s="25"/>
    </row>
    <row r="44" spans="2:11" x14ac:dyDescent="0.2">
      <c r="B44" s="22"/>
      <c r="C44" s="22"/>
      <c r="D44" s="32"/>
      <c r="E44" s="32"/>
      <c r="F44" s="31"/>
      <c r="G44" s="123" t="s">
        <v>39</v>
      </c>
      <c r="H44" s="123"/>
      <c r="I44" s="123"/>
      <c r="J44" s="123"/>
      <c r="K44" s="123"/>
    </row>
    <row r="45" spans="2:11" ht="6.6" customHeight="1" x14ac:dyDescent="0.2">
      <c r="B45" s="121" t="s">
        <v>44</v>
      </c>
      <c r="C45" s="121"/>
      <c r="D45" s="122"/>
      <c r="E45" s="4"/>
      <c r="F45" s="46"/>
      <c r="G45" s="47"/>
      <c r="H45" s="47"/>
      <c r="I45" s="4"/>
      <c r="J45" s="4"/>
      <c r="K45" s="16"/>
    </row>
    <row r="46" spans="2:11" x14ac:dyDescent="0.2">
      <c r="B46" s="122"/>
      <c r="C46" s="122"/>
      <c r="D46" s="122"/>
      <c r="E46" s="113" t="s">
        <v>33</v>
      </c>
      <c r="F46" s="113"/>
      <c r="G46" s="113"/>
      <c r="H46" s="113"/>
      <c r="I46" s="96" t="s">
        <v>2</v>
      </c>
      <c r="J46" s="96"/>
      <c r="K46" s="14"/>
    </row>
    <row r="47" spans="2:11" x14ac:dyDescent="0.2">
      <c r="B47" s="112" t="s">
        <v>43</v>
      </c>
      <c r="C47" s="112"/>
      <c r="D47" s="112"/>
      <c r="E47" s="113" t="s">
        <v>38</v>
      </c>
      <c r="F47" s="114"/>
      <c r="G47" s="114"/>
      <c r="H47" s="114"/>
      <c r="I47" s="96" t="s">
        <v>1</v>
      </c>
      <c r="J47" s="96"/>
      <c r="K47" s="14"/>
    </row>
    <row r="48" spans="2:11" x14ac:dyDescent="0.2">
      <c r="B48" s="112" t="s">
        <v>45</v>
      </c>
      <c r="C48" s="112"/>
      <c r="D48" s="112"/>
      <c r="E48" s="115" t="s">
        <v>34</v>
      </c>
      <c r="F48" s="115"/>
      <c r="G48" s="115"/>
      <c r="H48" s="115"/>
      <c r="I48" s="116" t="s">
        <v>0</v>
      </c>
      <c r="J48" s="116"/>
      <c r="K48" s="9"/>
    </row>
    <row r="49" spans="2:11" ht="6" customHeight="1" x14ac:dyDescent="0.2">
      <c r="B49" s="4"/>
      <c r="C49" s="4"/>
      <c r="D49" s="4"/>
      <c r="E49" s="4"/>
      <c r="F49" s="106"/>
      <c r="G49" s="106"/>
      <c r="H49" s="106"/>
      <c r="I49" s="99"/>
      <c r="J49" s="99"/>
      <c r="K49" s="99"/>
    </row>
    <row r="50" spans="2:11" x14ac:dyDescent="0.2">
      <c r="B50" s="107"/>
      <c r="C50" s="61"/>
      <c r="D50" s="15"/>
      <c r="E50" s="108"/>
      <c r="F50" s="108"/>
      <c r="G50" s="4"/>
      <c r="H50" s="15"/>
      <c r="I50" s="15"/>
      <c r="J50" s="109"/>
      <c r="K50" s="109"/>
    </row>
    <row r="51" spans="2:11" x14ac:dyDescent="0.2">
      <c r="B51" s="107"/>
      <c r="C51" s="110"/>
      <c r="D51" s="110"/>
      <c r="E51" s="110"/>
      <c r="F51" s="110"/>
      <c r="G51" s="110"/>
      <c r="H51" s="110"/>
      <c r="I51" s="110"/>
      <c r="J51" s="111"/>
      <c r="K51" s="111"/>
    </row>
    <row r="52" spans="2:11" ht="11.25" customHeight="1" x14ac:dyDescent="0.2">
      <c r="B52" s="107"/>
      <c r="C52" s="61"/>
      <c r="D52" s="15"/>
      <c r="E52" s="15"/>
      <c r="F52" s="15"/>
      <c r="G52" s="15"/>
      <c r="H52" s="15"/>
      <c r="I52" s="15"/>
      <c r="J52" s="15"/>
      <c r="K52" s="15"/>
    </row>
    <row r="53" spans="2:11" ht="12.75" customHeight="1" x14ac:dyDescent="0.2">
      <c r="B53" s="96"/>
      <c r="C53" s="97"/>
      <c r="D53" s="97"/>
      <c r="E53" s="97"/>
      <c r="F53" s="97"/>
      <c r="G53" s="62"/>
      <c r="H53" s="62"/>
      <c r="I53" s="62"/>
      <c r="J53" s="62"/>
      <c r="K53" s="62"/>
    </row>
    <row r="54" spans="2:11" ht="13.5" customHeight="1" x14ac:dyDescent="0.2">
      <c r="B54" s="96"/>
      <c r="C54" s="97"/>
      <c r="D54" s="97"/>
      <c r="E54" s="97"/>
      <c r="F54" s="97"/>
      <c r="G54" s="62"/>
      <c r="H54" s="62"/>
      <c r="I54" s="62"/>
      <c r="J54" s="62"/>
      <c r="K54" s="62"/>
    </row>
    <row r="55" spans="2:11" x14ac:dyDescent="0.2">
      <c r="B55" s="15"/>
      <c r="C55" s="58"/>
      <c r="D55" s="58"/>
      <c r="E55" s="58"/>
      <c r="G55" s="62"/>
      <c r="H55" s="62"/>
      <c r="I55" s="62"/>
      <c r="J55" s="62"/>
      <c r="K55" s="62"/>
    </row>
    <row r="56" spans="2:11" x14ac:dyDescent="0.2">
      <c r="B56" s="16"/>
      <c r="C56" s="59"/>
      <c r="D56" s="59"/>
      <c r="E56" s="59"/>
      <c r="G56" s="62"/>
      <c r="H56" s="62"/>
      <c r="I56" s="62"/>
      <c r="J56" s="62"/>
      <c r="K56" s="62"/>
    </row>
    <row r="57" spans="2:11" x14ac:dyDescent="0.2">
      <c r="B57" s="16"/>
      <c r="C57" s="98"/>
      <c r="D57" s="98"/>
      <c r="E57" s="98"/>
      <c r="F57" s="98"/>
      <c r="G57" s="62"/>
      <c r="H57" s="62"/>
      <c r="I57" s="62"/>
      <c r="J57" s="62"/>
      <c r="K57" s="62"/>
    </row>
    <row r="58" spans="2:11" x14ac:dyDescent="0.2">
      <c r="B58" s="16"/>
      <c r="C58" s="98"/>
      <c r="D58" s="98"/>
      <c r="E58" s="98"/>
      <c r="F58" s="98"/>
      <c r="G58" s="62"/>
      <c r="H58" s="62"/>
      <c r="I58" s="62"/>
      <c r="J58" s="62"/>
      <c r="K58" s="62"/>
    </row>
    <row r="59" spans="2:11" x14ac:dyDescent="0.2">
      <c r="B59" s="16"/>
      <c r="C59" s="99"/>
      <c r="D59" s="100"/>
      <c r="E59" s="100"/>
      <c r="F59" s="100"/>
      <c r="G59" s="62"/>
      <c r="H59" s="62"/>
      <c r="I59" s="62"/>
      <c r="J59" s="62"/>
      <c r="K59" s="62"/>
    </row>
    <row r="60" spans="2:11" x14ac:dyDescent="0.2">
      <c r="B60" s="16"/>
      <c r="C60" s="16"/>
      <c r="D60" s="15"/>
      <c r="E60" s="15"/>
      <c r="F60" s="15"/>
      <c r="G60" s="101"/>
      <c r="H60" s="102"/>
      <c r="I60" s="102"/>
      <c r="J60" s="102"/>
      <c r="K60" s="102"/>
    </row>
    <row r="61" spans="2:11" ht="10.5" customHeight="1" x14ac:dyDescent="0.2">
      <c r="B61" s="16"/>
      <c r="C61" s="16"/>
      <c r="D61" s="15"/>
      <c r="E61" s="15"/>
      <c r="F61" s="15"/>
      <c r="G61" s="101"/>
      <c r="H61" s="102"/>
      <c r="I61" s="102"/>
      <c r="J61" s="102"/>
      <c r="K61" s="102"/>
    </row>
    <row r="62" spans="2:11" x14ac:dyDescent="0.2">
      <c r="B62" s="101"/>
      <c r="C62" s="103"/>
      <c r="D62" s="103"/>
      <c r="E62" s="103"/>
      <c r="F62" s="103"/>
      <c r="G62" s="101"/>
      <c r="H62" s="104"/>
      <c r="I62" s="104"/>
      <c r="J62" s="60"/>
    </row>
    <row r="63" spans="2:11" x14ac:dyDescent="0.2">
      <c r="B63" s="101"/>
      <c r="C63" s="103"/>
      <c r="D63" s="103"/>
      <c r="E63" s="103"/>
      <c r="F63" s="103"/>
      <c r="G63" s="101"/>
      <c r="H63" s="104"/>
      <c r="I63" s="104"/>
      <c r="J63" s="105"/>
      <c r="K63" s="105"/>
    </row>
    <row r="64" spans="2:11" ht="6" customHeight="1" x14ac:dyDescent="0.2"/>
    <row r="65" spans="2:11" x14ac:dyDescent="0.2">
      <c r="B65" s="3"/>
      <c r="H65" s="95"/>
      <c r="I65" s="95"/>
      <c r="J65" s="95"/>
      <c r="K65" s="95"/>
    </row>
    <row r="66" spans="2:11" x14ac:dyDescent="0.2">
      <c r="K66" s="49"/>
    </row>
  </sheetData>
  <sheetProtection algorithmName="SHA-512" hashValue="D5LrwqYQmFPc2fiS14vZn2mJr66I1aCSYYj1ydkI/af5qaR161g+q1IfHwFA12A6n6cWzKmext/HXkB3hdQNAQ==" saltValue="/+RPDQV/UAfnXDfbeLEqYw==" spinCount="100000" sheet="1" scenarios="1" formatCells="0" selectLockedCells="1"/>
  <mergeCells count="91">
    <mergeCell ref="G3:K3"/>
    <mergeCell ref="B6:E6"/>
    <mergeCell ref="B7:E8"/>
    <mergeCell ref="G7:H7"/>
    <mergeCell ref="B9:E9"/>
    <mergeCell ref="G9:H9"/>
    <mergeCell ref="B3:E3"/>
    <mergeCell ref="B18:D18"/>
    <mergeCell ref="J18:K18"/>
    <mergeCell ref="B10:E10"/>
    <mergeCell ref="B11:E11"/>
    <mergeCell ref="B15:D16"/>
    <mergeCell ref="E15:E16"/>
    <mergeCell ref="F15:F16"/>
    <mergeCell ref="G15:G16"/>
    <mergeCell ref="H15:H16"/>
    <mergeCell ref="I15:K15"/>
    <mergeCell ref="J16:K16"/>
    <mergeCell ref="B17:D17"/>
    <mergeCell ref="J17:K17"/>
    <mergeCell ref="B19:D19"/>
    <mergeCell ref="J19:K19"/>
    <mergeCell ref="B20:D20"/>
    <mergeCell ref="J20:K20"/>
    <mergeCell ref="B21:D21"/>
    <mergeCell ref="J21:K21"/>
    <mergeCell ref="B22:D22"/>
    <mergeCell ref="J22:K22"/>
    <mergeCell ref="B23:D23"/>
    <mergeCell ref="J23:K23"/>
    <mergeCell ref="B24:D24"/>
    <mergeCell ref="J24:K24"/>
    <mergeCell ref="B25:D25"/>
    <mergeCell ref="J25:K25"/>
    <mergeCell ref="B26:D26"/>
    <mergeCell ref="J26:K26"/>
    <mergeCell ref="B27:D27"/>
    <mergeCell ref="J27:K27"/>
    <mergeCell ref="B28:D28"/>
    <mergeCell ref="J28:K28"/>
    <mergeCell ref="B29:D29"/>
    <mergeCell ref="J29:K29"/>
    <mergeCell ref="B30:D30"/>
    <mergeCell ref="J30:K30"/>
    <mergeCell ref="B31:D31"/>
    <mergeCell ref="J31:K31"/>
    <mergeCell ref="B32:D32"/>
    <mergeCell ref="J32:K32"/>
    <mergeCell ref="B33:D33"/>
    <mergeCell ref="J33:K33"/>
    <mergeCell ref="B34:D34"/>
    <mergeCell ref="J34:K34"/>
    <mergeCell ref="B37:D37"/>
    <mergeCell ref="J37:K37"/>
    <mergeCell ref="J36:K36"/>
    <mergeCell ref="B36:D36"/>
    <mergeCell ref="J35:K35"/>
    <mergeCell ref="B35:D35"/>
    <mergeCell ref="B38:D38"/>
    <mergeCell ref="G38:H38"/>
    <mergeCell ref="J38:K38"/>
    <mergeCell ref="B45:D46"/>
    <mergeCell ref="E46:H46"/>
    <mergeCell ref="I46:J46"/>
    <mergeCell ref="G44:K44"/>
    <mergeCell ref="B47:D47"/>
    <mergeCell ref="E47:H47"/>
    <mergeCell ref="I47:J47"/>
    <mergeCell ref="B48:D48"/>
    <mergeCell ref="E48:H48"/>
    <mergeCell ref="I48:J48"/>
    <mergeCell ref="F49:H49"/>
    <mergeCell ref="I49:K49"/>
    <mergeCell ref="B50:B52"/>
    <mergeCell ref="E50:F50"/>
    <mergeCell ref="J50:K50"/>
    <mergeCell ref="C51:F51"/>
    <mergeCell ref="G51:I51"/>
    <mergeCell ref="J51:K51"/>
    <mergeCell ref="H65:K65"/>
    <mergeCell ref="B53:B54"/>
    <mergeCell ref="C53:F54"/>
    <mergeCell ref="C57:F58"/>
    <mergeCell ref="C59:F59"/>
    <mergeCell ref="G60:G61"/>
    <mergeCell ref="H60:K61"/>
    <mergeCell ref="B62:B63"/>
    <mergeCell ref="C62:F63"/>
    <mergeCell ref="G62:G63"/>
    <mergeCell ref="H62:I63"/>
    <mergeCell ref="J63:K63"/>
  </mergeCells>
  <printOptions horizontalCentered="1"/>
  <pageMargins left="0.7" right="0.7" top="0.75" bottom="0.75" header="0.3" footer="0.3"/>
  <pageSetup paperSize="9" orientation="portrait" verticalDpi="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P68"/>
  <sheetViews>
    <sheetView showGridLines="0" showZeros="0" defaultGridColor="0" colorId="23" zoomScaleNormal="100" zoomScaleSheetLayoutView="100" workbookViewId="0">
      <selection activeCell="G44" sqref="G44:K44"/>
    </sheetView>
  </sheetViews>
  <sheetFormatPr defaultRowHeight="12.75" x14ac:dyDescent="0.2"/>
  <cols>
    <col min="2" max="2" width="9.140625" customWidth="1"/>
    <col min="3" max="3" width="15.85546875" customWidth="1"/>
    <col min="4" max="4" width="6" customWidth="1"/>
    <col min="5" max="5" width="9.140625" customWidth="1"/>
    <col min="6" max="6" width="6" customWidth="1"/>
    <col min="7" max="7" width="10.5703125" customWidth="1"/>
    <col min="8" max="8" width="8.42578125" customWidth="1"/>
    <col min="9" max="9" width="10.42578125" customWidth="1"/>
    <col min="10" max="10" width="4.7109375" customWidth="1"/>
    <col min="11" max="11" width="7.28515625" customWidth="1"/>
  </cols>
  <sheetData>
    <row r="2" spans="2:16" ht="15" x14ac:dyDescent="0.2">
      <c r="B2" s="4" t="s">
        <v>28</v>
      </c>
      <c r="C2" s="3"/>
      <c r="M2" s="42"/>
    </row>
    <row r="3" spans="2:16" ht="19.5" x14ac:dyDescent="0.25">
      <c r="B3" s="70"/>
      <c r="C3" s="64"/>
      <c r="D3" s="65"/>
      <c r="E3" s="66"/>
      <c r="G3" s="77" t="s">
        <v>31</v>
      </c>
      <c r="M3" s="42"/>
      <c r="N3" s="15"/>
      <c r="O3" s="15"/>
      <c r="P3" s="15"/>
    </row>
    <row r="4" spans="2:16" ht="17.45" customHeight="1" x14ac:dyDescent="0.2">
      <c r="B4" s="67"/>
      <c r="C4" s="68"/>
      <c r="D4" s="68"/>
      <c r="E4" s="69"/>
      <c r="M4" s="43"/>
      <c r="N4" s="15"/>
      <c r="O4" s="15"/>
      <c r="P4" s="15"/>
    </row>
    <row r="5" spans="2:16" ht="13.5" customHeight="1" thickBot="1" x14ac:dyDescent="0.25">
      <c r="M5" s="44"/>
      <c r="N5" s="15"/>
      <c r="O5" s="15"/>
      <c r="P5" s="15"/>
    </row>
    <row r="6" spans="2:16" ht="16.899999999999999" customHeight="1" thickTop="1" x14ac:dyDescent="0.2">
      <c r="B6" s="192" t="s">
        <v>29</v>
      </c>
      <c r="C6" s="193"/>
      <c r="D6" s="193"/>
      <c r="E6" s="194"/>
      <c r="F6" s="3"/>
      <c r="G6" s="195" t="s">
        <v>22</v>
      </c>
      <c r="H6" s="196"/>
      <c r="I6" s="199">
        <v>0</v>
      </c>
      <c r="J6" s="199"/>
      <c r="K6" s="8"/>
      <c r="M6" s="44"/>
      <c r="N6" s="15"/>
      <c r="O6" s="15"/>
      <c r="P6" s="15"/>
    </row>
    <row r="7" spans="2:16" ht="16.899999999999999" customHeight="1" x14ac:dyDescent="0.25">
      <c r="B7" s="206"/>
      <c r="C7" s="207"/>
      <c r="D7" s="207"/>
      <c r="E7" s="208"/>
      <c r="F7" s="6"/>
      <c r="G7" s="197" t="s">
        <v>32</v>
      </c>
      <c r="H7" s="198"/>
      <c r="I7" s="200"/>
      <c r="J7" s="200"/>
      <c r="K7" s="55"/>
      <c r="M7" s="45"/>
      <c r="N7" s="15"/>
      <c r="O7" s="15"/>
      <c r="P7" s="15"/>
    </row>
    <row r="8" spans="2:16" ht="16.899999999999999" customHeight="1" x14ac:dyDescent="0.25">
      <c r="B8" s="206"/>
      <c r="C8" s="207"/>
      <c r="D8" s="207"/>
      <c r="E8" s="208"/>
      <c r="F8" s="6"/>
      <c r="G8" s="195" t="s">
        <v>5</v>
      </c>
      <c r="H8" s="196"/>
      <c r="I8" s="203">
        <v>0</v>
      </c>
      <c r="J8" s="203"/>
      <c r="K8" s="57"/>
    </row>
    <row r="9" spans="2:16" ht="16.899999999999999" customHeight="1" x14ac:dyDescent="0.25">
      <c r="B9" s="201"/>
      <c r="C9" s="130"/>
      <c r="D9" s="130"/>
      <c r="E9" s="202"/>
      <c r="F9" s="6"/>
      <c r="G9" s="197" t="s">
        <v>26</v>
      </c>
      <c r="H9" s="198"/>
      <c r="I9" s="204"/>
      <c r="J9" s="204"/>
      <c r="K9" s="50"/>
    </row>
    <row r="10" spans="2:16" ht="16.899999999999999" customHeight="1" x14ac:dyDescent="0.25">
      <c r="B10" s="201"/>
      <c r="C10" s="130"/>
      <c r="D10" s="130"/>
      <c r="E10" s="202"/>
      <c r="F10" s="6"/>
      <c r="G10" s="197" t="s">
        <v>27</v>
      </c>
      <c r="H10" s="198"/>
      <c r="I10" s="205"/>
      <c r="J10" s="205"/>
    </row>
    <row r="11" spans="2:16" ht="16.899999999999999" customHeight="1" thickBot="1" x14ac:dyDescent="0.25">
      <c r="B11" s="172"/>
      <c r="C11" s="173"/>
      <c r="D11" s="173"/>
      <c r="E11" s="174"/>
      <c r="F11" s="11"/>
    </row>
    <row r="12" spans="2:16" ht="13.5" thickTop="1" x14ac:dyDescent="0.2"/>
    <row r="13" spans="2:16" ht="10.9" hidden="1" customHeight="1" x14ac:dyDescent="0.2">
      <c r="G13" s="9"/>
      <c r="I13" s="10"/>
      <c r="J13" s="10"/>
      <c r="K13" s="10"/>
    </row>
    <row r="14" spans="2:16" ht="13.5" customHeight="1" x14ac:dyDescent="0.35">
      <c r="B14" s="12"/>
      <c r="C14" s="12"/>
      <c r="D14" s="12" t="s">
        <v>3</v>
      </c>
      <c r="E14" s="12"/>
      <c r="F14" s="13"/>
      <c r="G14" s="13"/>
      <c r="H14" s="13"/>
      <c r="I14" s="13"/>
      <c r="J14" s="13"/>
      <c r="K14" s="13"/>
    </row>
    <row r="15" spans="2:16" ht="13.5" customHeight="1" x14ac:dyDescent="0.2">
      <c r="B15" s="186" t="s">
        <v>19</v>
      </c>
      <c r="C15" s="187"/>
      <c r="D15" s="188"/>
      <c r="E15" s="164" t="s">
        <v>4</v>
      </c>
      <c r="F15" s="178" t="s">
        <v>10</v>
      </c>
      <c r="G15" s="178" t="s">
        <v>18</v>
      </c>
      <c r="H15" s="180" t="s">
        <v>11</v>
      </c>
      <c r="I15" s="164" t="s">
        <v>12</v>
      </c>
      <c r="J15" s="165"/>
      <c r="K15" s="166"/>
    </row>
    <row r="16" spans="2:16" ht="22.5" x14ac:dyDescent="0.2">
      <c r="B16" s="189"/>
      <c r="C16" s="190"/>
      <c r="D16" s="191"/>
      <c r="E16" s="177"/>
      <c r="F16" s="179"/>
      <c r="G16" s="179"/>
      <c r="H16" s="181"/>
      <c r="I16" s="88" t="s">
        <v>25</v>
      </c>
      <c r="J16" s="182" t="s">
        <v>8</v>
      </c>
      <c r="K16" s="183"/>
    </row>
    <row r="17" spans="2:11" ht="18.75" customHeight="1" x14ac:dyDescent="0.2">
      <c r="B17" s="184"/>
      <c r="C17" s="185"/>
      <c r="D17" s="185"/>
      <c r="E17" s="72">
        <v>0</v>
      </c>
      <c r="F17" s="73"/>
      <c r="G17" s="74">
        <v>0</v>
      </c>
      <c r="H17" s="75">
        <v>0</v>
      </c>
      <c r="I17" s="37">
        <f>E17*G17/(1+(H17/100))</f>
        <v>0</v>
      </c>
      <c r="J17" s="175">
        <f>E17*G17</f>
        <v>0</v>
      </c>
      <c r="K17" s="176"/>
    </row>
    <row r="18" spans="2:11" ht="18.75" customHeight="1" x14ac:dyDescent="0.2">
      <c r="B18" s="169"/>
      <c r="C18" s="170"/>
      <c r="D18" s="170"/>
      <c r="E18" s="72">
        <v>0</v>
      </c>
      <c r="F18" s="76"/>
      <c r="G18" s="74">
        <v>0</v>
      </c>
      <c r="H18" s="75">
        <f>IF(G18&gt;0,H17,0)</f>
        <v>0</v>
      </c>
      <c r="I18" s="37">
        <f t="shared" ref="I18:I37" si="0">E18*G18/(1+(H18/100))</f>
        <v>0</v>
      </c>
      <c r="J18" s="167">
        <f t="shared" ref="J18:J37" si="1">E18*G18</f>
        <v>0</v>
      </c>
      <c r="K18" s="168"/>
    </row>
    <row r="19" spans="2:11" ht="18.75" customHeight="1" x14ac:dyDescent="0.2">
      <c r="B19" s="169"/>
      <c r="C19" s="170"/>
      <c r="D19" s="170"/>
      <c r="E19" s="72">
        <v>0</v>
      </c>
      <c r="F19" s="76"/>
      <c r="G19" s="74">
        <v>0</v>
      </c>
      <c r="H19" s="75">
        <f t="shared" ref="H19:H37" si="2">IF(G19&gt;0,H18,0)</f>
        <v>0</v>
      </c>
      <c r="I19" s="37">
        <f t="shared" si="0"/>
        <v>0</v>
      </c>
      <c r="J19" s="167">
        <f t="shared" si="1"/>
        <v>0</v>
      </c>
      <c r="K19" s="168"/>
    </row>
    <row r="20" spans="2:11" ht="18.75" customHeight="1" x14ac:dyDescent="0.2">
      <c r="B20" s="169"/>
      <c r="C20" s="170"/>
      <c r="D20" s="170"/>
      <c r="E20" s="72">
        <v>0</v>
      </c>
      <c r="F20" s="76"/>
      <c r="G20" s="74">
        <v>0</v>
      </c>
      <c r="H20" s="75">
        <f t="shared" si="2"/>
        <v>0</v>
      </c>
      <c r="I20" s="37">
        <f t="shared" si="0"/>
        <v>0</v>
      </c>
      <c r="J20" s="167">
        <f t="shared" si="1"/>
        <v>0</v>
      </c>
      <c r="K20" s="168"/>
    </row>
    <row r="21" spans="2:11" ht="18.75" customHeight="1" x14ac:dyDescent="0.2">
      <c r="B21" s="169"/>
      <c r="C21" s="170"/>
      <c r="D21" s="170"/>
      <c r="E21" s="72">
        <v>0</v>
      </c>
      <c r="F21" s="76"/>
      <c r="G21" s="74">
        <v>0</v>
      </c>
      <c r="H21" s="75">
        <f t="shared" si="2"/>
        <v>0</v>
      </c>
      <c r="I21" s="37">
        <f t="shared" si="0"/>
        <v>0</v>
      </c>
      <c r="J21" s="167">
        <f t="shared" si="1"/>
        <v>0</v>
      </c>
      <c r="K21" s="168"/>
    </row>
    <row r="22" spans="2:11" ht="18.75" customHeight="1" x14ac:dyDescent="0.2">
      <c r="B22" s="169"/>
      <c r="C22" s="170"/>
      <c r="D22" s="170"/>
      <c r="E22" s="72">
        <v>0</v>
      </c>
      <c r="F22" s="76"/>
      <c r="G22" s="74">
        <v>0</v>
      </c>
      <c r="H22" s="75">
        <f t="shared" si="2"/>
        <v>0</v>
      </c>
      <c r="I22" s="37">
        <f t="shared" si="0"/>
        <v>0</v>
      </c>
      <c r="J22" s="167">
        <f t="shared" si="1"/>
        <v>0</v>
      </c>
      <c r="K22" s="168"/>
    </row>
    <row r="23" spans="2:11" ht="18.75" customHeight="1" x14ac:dyDescent="0.2">
      <c r="B23" s="169"/>
      <c r="C23" s="170"/>
      <c r="D23" s="170"/>
      <c r="E23" s="72">
        <v>0</v>
      </c>
      <c r="F23" s="76"/>
      <c r="G23" s="74">
        <v>0</v>
      </c>
      <c r="H23" s="75">
        <f t="shared" si="2"/>
        <v>0</v>
      </c>
      <c r="I23" s="37">
        <f t="shared" si="0"/>
        <v>0</v>
      </c>
      <c r="J23" s="167">
        <f t="shared" si="1"/>
        <v>0</v>
      </c>
      <c r="K23" s="168"/>
    </row>
    <row r="24" spans="2:11" ht="18.75" customHeight="1" x14ac:dyDescent="0.2">
      <c r="B24" s="169"/>
      <c r="C24" s="170"/>
      <c r="D24" s="170"/>
      <c r="E24" s="72">
        <v>0</v>
      </c>
      <c r="F24" s="76">
        <v>0</v>
      </c>
      <c r="G24" s="74">
        <v>0</v>
      </c>
      <c r="H24" s="75">
        <f t="shared" si="2"/>
        <v>0</v>
      </c>
      <c r="I24" s="37">
        <f t="shared" si="0"/>
        <v>0</v>
      </c>
      <c r="J24" s="167">
        <f t="shared" si="1"/>
        <v>0</v>
      </c>
      <c r="K24" s="168"/>
    </row>
    <row r="25" spans="2:11" ht="18.75" customHeight="1" x14ac:dyDescent="0.2">
      <c r="B25" s="169"/>
      <c r="C25" s="170"/>
      <c r="D25" s="170"/>
      <c r="E25" s="72">
        <v>0</v>
      </c>
      <c r="F25" s="76"/>
      <c r="G25" s="74">
        <v>0</v>
      </c>
      <c r="H25" s="75">
        <f t="shared" si="2"/>
        <v>0</v>
      </c>
      <c r="I25" s="37">
        <f t="shared" si="0"/>
        <v>0</v>
      </c>
      <c r="J25" s="167">
        <f t="shared" si="1"/>
        <v>0</v>
      </c>
      <c r="K25" s="168"/>
    </row>
    <row r="26" spans="2:11" ht="18.75" customHeight="1" x14ac:dyDescent="0.2">
      <c r="B26" s="169"/>
      <c r="C26" s="170"/>
      <c r="D26" s="171"/>
      <c r="E26" s="72"/>
      <c r="F26" s="76"/>
      <c r="G26" s="74"/>
      <c r="H26" s="75">
        <f t="shared" si="2"/>
        <v>0</v>
      </c>
      <c r="I26" s="37">
        <f t="shared" si="0"/>
        <v>0</v>
      </c>
      <c r="J26" s="167">
        <f t="shared" si="1"/>
        <v>0</v>
      </c>
      <c r="K26" s="168"/>
    </row>
    <row r="27" spans="2:11" ht="18.75" customHeight="1" x14ac:dyDescent="0.2">
      <c r="B27" s="169"/>
      <c r="C27" s="170"/>
      <c r="D27" s="171"/>
      <c r="E27" s="72"/>
      <c r="F27" s="76"/>
      <c r="G27" s="74"/>
      <c r="H27" s="75">
        <f t="shared" si="2"/>
        <v>0</v>
      </c>
      <c r="I27" s="37">
        <f t="shared" si="0"/>
        <v>0</v>
      </c>
      <c r="J27" s="167">
        <f t="shared" si="1"/>
        <v>0</v>
      </c>
      <c r="K27" s="168"/>
    </row>
    <row r="28" spans="2:11" ht="18.75" customHeight="1" x14ac:dyDescent="0.2">
      <c r="B28" s="169"/>
      <c r="C28" s="170"/>
      <c r="D28" s="171"/>
      <c r="E28" s="72"/>
      <c r="F28" s="76"/>
      <c r="G28" s="74"/>
      <c r="H28" s="75">
        <f t="shared" si="2"/>
        <v>0</v>
      </c>
      <c r="I28" s="37">
        <f t="shared" si="0"/>
        <v>0</v>
      </c>
      <c r="J28" s="167">
        <f t="shared" si="1"/>
        <v>0</v>
      </c>
      <c r="K28" s="168"/>
    </row>
    <row r="29" spans="2:11" ht="18.75" customHeight="1" x14ac:dyDescent="0.2">
      <c r="B29" s="169"/>
      <c r="C29" s="170"/>
      <c r="D29" s="171"/>
      <c r="E29" s="72"/>
      <c r="F29" s="76"/>
      <c r="G29" s="74"/>
      <c r="H29" s="75">
        <f t="shared" si="2"/>
        <v>0</v>
      </c>
      <c r="I29" s="37">
        <f t="shared" si="0"/>
        <v>0</v>
      </c>
      <c r="J29" s="167">
        <f t="shared" si="1"/>
        <v>0</v>
      </c>
      <c r="K29" s="168"/>
    </row>
    <row r="30" spans="2:11" ht="18.75" customHeight="1" x14ac:dyDescent="0.2">
      <c r="B30" s="169"/>
      <c r="C30" s="170"/>
      <c r="D30" s="171"/>
      <c r="E30" s="72"/>
      <c r="F30" s="76"/>
      <c r="G30" s="74"/>
      <c r="H30" s="75">
        <f t="shared" si="2"/>
        <v>0</v>
      </c>
      <c r="I30" s="37">
        <f t="shared" si="0"/>
        <v>0</v>
      </c>
      <c r="J30" s="167">
        <f t="shared" si="1"/>
        <v>0</v>
      </c>
      <c r="K30" s="168"/>
    </row>
    <row r="31" spans="2:11" ht="18.75" customHeight="1" x14ac:dyDescent="0.2">
      <c r="B31" s="169"/>
      <c r="C31" s="170"/>
      <c r="D31" s="171"/>
      <c r="E31" s="72"/>
      <c r="F31" s="76"/>
      <c r="G31" s="74"/>
      <c r="H31" s="75">
        <f t="shared" si="2"/>
        <v>0</v>
      </c>
      <c r="I31" s="37">
        <f t="shared" si="0"/>
        <v>0</v>
      </c>
      <c r="J31" s="167">
        <f t="shared" si="1"/>
        <v>0</v>
      </c>
      <c r="K31" s="168"/>
    </row>
    <row r="32" spans="2:11" ht="18.75" customHeight="1" x14ac:dyDescent="0.2">
      <c r="B32" s="169"/>
      <c r="C32" s="170"/>
      <c r="D32" s="171"/>
      <c r="E32" s="72"/>
      <c r="F32" s="76"/>
      <c r="G32" s="74"/>
      <c r="H32" s="75">
        <f t="shared" si="2"/>
        <v>0</v>
      </c>
      <c r="I32" s="37">
        <f t="shared" si="0"/>
        <v>0</v>
      </c>
      <c r="J32" s="167">
        <f t="shared" si="1"/>
        <v>0</v>
      </c>
      <c r="K32" s="168"/>
    </row>
    <row r="33" spans="2:11" ht="18.75" customHeight="1" x14ac:dyDescent="0.2">
      <c r="B33" s="169"/>
      <c r="C33" s="170"/>
      <c r="D33" s="171"/>
      <c r="E33" s="72"/>
      <c r="F33" s="76"/>
      <c r="G33" s="74"/>
      <c r="H33" s="75">
        <f t="shared" si="2"/>
        <v>0</v>
      </c>
      <c r="I33" s="37">
        <f t="shared" si="0"/>
        <v>0</v>
      </c>
      <c r="J33" s="167">
        <f t="shared" si="1"/>
        <v>0</v>
      </c>
      <c r="K33" s="168"/>
    </row>
    <row r="34" spans="2:11" ht="18.75" customHeight="1" x14ac:dyDescent="0.2">
      <c r="B34" s="169"/>
      <c r="C34" s="170"/>
      <c r="D34" s="171"/>
      <c r="E34" s="72"/>
      <c r="F34" s="76"/>
      <c r="G34" s="74"/>
      <c r="H34" s="75">
        <f t="shared" si="2"/>
        <v>0</v>
      </c>
      <c r="I34" s="37">
        <f t="shared" si="0"/>
        <v>0</v>
      </c>
      <c r="J34" s="167">
        <f t="shared" si="1"/>
        <v>0</v>
      </c>
      <c r="K34" s="168"/>
    </row>
    <row r="35" spans="2:11" ht="18.75" customHeight="1" x14ac:dyDescent="0.2">
      <c r="B35" s="169"/>
      <c r="C35" s="170"/>
      <c r="D35" s="171"/>
      <c r="E35" s="72">
        <v>0</v>
      </c>
      <c r="F35" s="76"/>
      <c r="G35" s="74">
        <v>0</v>
      </c>
      <c r="H35" s="75">
        <f t="shared" si="2"/>
        <v>0</v>
      </c>
      <c r="I35" s="37">
        <f t="shared" si="0"/>
        <v>0</v>
      </c>
      <c r="J35" s="167">
        <f t="shared" si="1"/>
        <v>0</v>
      </c>
      <c r="K35" s="168"/>
    </row>
    <row r="36" spans="2:11" ht="18.75" customHeight="1" x14ac:dyDescent="0.2">
      <c r="B36" s="169"/>
      <c r="C36" s="170"/>
      <c r="D36" s="171"/>
      <c r="E36" s="72"/>
      <c r="F36" s="76"/>
      <c r="G36" s="74"/>
      <c r="H36" s="75">
        <f t="shared" si="2"/>
        <v>0</v>
      </c>
      <c r="I36" s="37">
        <f t="shared" si="0"/>
        <v>0</v>
      </c>
      <c r="J36" s="167">
        <f t="shared" si="1"/>
        <v>0</v>
      </c>
      <c r="K36" s="168"/>
    </row>
    <row r="37" spans="2:11" ht="18.75" customHeight="1" x14ac:dyDescent="0.2">
      <c r="B37" s="169"/>
      <c r="C37" s="170"/>
      <c r="D37" s="171"/>
      <c r="E37" s="72"/>
      <c r="F37" s="76"/>
      <c r="G37" s="74"/>
      <c r="H37" s="75">
        <f t="shared" si="2"/>
        <v>0</v>
      </c>
      <c r="I37" s="37">
        <f t="shared" si="0"/>
        <v>0</v>
      </c>
      <c r="J37" s="167">
        <f t="shared" si="1"/>
        <v>0</v>
      </c>
      <c r="K37" s="168"/>
    </row>
    <row r="38" spans="2:11" ht="18.75" customHeight="1" thickBot="1" x14ac:dyDescent="0.25">
      <c r="B38" s="117"/>
      <c r="C38" s="117"/>
      <c r="D38" s="117"/>
      <c r="E38" s="18"/>
      <c r="F38" s="19"/>
      <c r="G38" s="209" t="s">
        <v>15</v>
      </c>
      <c r="H38" s="210"/>
      <c r="I38" s="26">
        <f>SUM(I17:I37)</f>
        <v>0</v>
      </c>
      <c r="J38" s="211">
        <f>SUM(J17:K37)</f>
        <v>0</v>
      </c>
      <c r="K38" s="211"/>
    </row>
    <row r="39" spans="2:11" ht="6" customHeight="1" thickTop="1" x14ac:dyDescent="0.2">
      <c r="B39" s="20"/>
      <c r="C39" s="20"/>
      <c r="D39" s="20"/>
      <c r="E39" s="21"/>
      <c r="F39" s="39"/>
      <c r="G39" s="21"/>
      <c r="H39" s="40"/>
      <c r="I39" s="21"/>
      <c r="J39" s="17"/>
      <c r="K39" s="17"/>
    </row>
    <row r="40" spans="2:11" ht="18.75" customHeight="1" x14ac:dyDescent="0.2">
      <c r="B40" s="41" t="s">
        <v>13</v>
      </c>
      <c r="C40" s="41"/>
      <c r="D40" s="86">
        <v>0.1</v>
      </c>
      <c r="E40" s="87">
        <v>0</v>
      </c>
      <c r="F40" s="89">
        <v>0.13500000000000001</v>
      </c>
      <c r="G40" s="87">
        <v>0</v>
      </c>
      <c r="H40" s="90">
        <v>0.255</v>
      </c>
      <c r="I40" s="87">
        <v>0</v>
      </c>
      <c r="J40" s="27"/>
      <c r="K40" s="23"/>
    </row>
    <row r="41" spans="2:11" x14ac:dyDescent="0.2">
      <c r="B41" s="22"/>
      <c r="C41" s="22"/>
      <c r="D41" s="31"/>
      <c r="E41" s="32"/>
      <c r="F41" s="31"/>
      <c r="G41" s="32"/>
      <c r="H41" s="33"/>
      <c r="I41" s="32"/>
      <c r="J41" s="27"/>
      <c r="K41" s="23"/>
    </row>
    <row r="42" spans="2:11" ht="11.25" customHeight="1" x14ac:dyDescent="0.2">
      <c r="B42" s="22"/>
      <c r="C42" s="22"/>
      <c r="D42" s="34" t="s">
        <v>17</v>
      </c>
      <c r="E42" s="32"/>
      <c r="F42" s="31"/>
      <c r="G42" s="34" t="s">
        <v>9</v>
      </c>
      <c r="I42" s="32"/>
      <c r="J42" s="27"/>
      <c r="K42" s="23"/>
    </row>
    <row r="43" spans="2:11" ht="16.5" customHeight="1" x14ac:dyDescent="0.2">
      <c r="B43" s="22" t="s">
        <v>16</v>
      </c>
      <c r="C43" s="22"/>
      <c r="D43" s="28"/>
      <c r="E43" s="29"/>
      <c r="F43" s="28"/>
      <c r="G43" s="29"/>
      <c r="H43" s="30"/>
      <c r="I43" s="29"/>
      <c r="J43" s="24"/>
      <c r="K43" s="25"/>
    </row>
    <row r="44" spans="2:11" x14ac:dyDescent="0.2">
      <c r="B44" s="22"/>
      <c r="C44" s="22"/>
      <c r="D44" s="32"/>
      <c r="E44" s="32"/>
      <c r="F44" s="31"/>
      <c r="G44" s="212"/>
      <c r="H44" s="212"/>
      <c r="I44" s="212"/>
      <c r="J44" s="212"/>
      <c r="K44" s="212"/>
    </row>
    <row r="45" spans="2:11" x14ac:dyDescent="0.2">
      <c r="B45" s="22"/>
      <c r="C45" s="22"/>
      <c r="D45" s="31"/>
      <c r="E45" s="32"/>
      <c r="F45" s="31"/>
      <c r="G45" s="32"/>
      <c r="H45" s="33"/>
      <c r="I45" s="32"/>
      <c r="J45" s="27"/>
      <c r="K45" s="23"/>
    </row>
    <row r="46" spans="2:11" ht="12.75" customHeight="1" x14ac:dyDescent="0.2">
      <c r="B46" s="22"/>
      <c r="C46" s="22"/>
      <c r="D46" s="31"/>
      <c r="E46" s="32"/>
      <c r="F46" s="31"/>
      <c r="G46" s="32"/>
      <c r="H46" s="33"/>
      <c r="I46" s="32"/>
      <c r="J46" s="27"/>
      <c r="K46" s="23"/>
    </row>
    <row r="47" spans="2:11" ht="6.6" customHeight="1" x14ac:dyDescent="0.2">
      <c r="B47" s="121"/>
      <c r="C47" s="121"/>
      <c r="D47" s="122"/>
      <c r="E47" s="4"/>
      <c r="F47" s="46"/>
      <c r="G47" s="47"/>
      <c r="H47" s="47"/>
      <c r="I47" s="4"/>
      <c r="J47" s="4"/>
      <c r="K47" s="16"/>
    </row>
    <row r="48" spans="2:11" x14ac:dyDescent="0.2">
      <c r="B48" s="122"/>
      <c r="C48" s="122"/>
      <c r="D48" s="122"/>
      <c r="E48" s="113"/>
      <c r="F48" s="113"/>
      <c r="G48" s="113"/>
      <c r="H48" s="113"/>
      <c r="I48" s="96"/>
      <c r="J48" s="96"/>
      <c r="K48" s="14"/>
    </row>
    <row r="49" spans="2:11" x14ac:dyDescent="0.2">
      <c r="B49" s="112"/>
      <c r="C49" s="112"/>
      <c r="D49" s="112"/>
      <c r="E49" s="113"/>
      <c r="F49" s="114"/>
      <c r="G49" s="114"/>
      <c r="H49" s="114"/>
      <c r="I49" s="96"/>
      <c r="J49" s="96"/>
      <c r="K49" s="14"/>
    </row>
    <row r="50" spans="2:11" x14ac:dyDescent="0.2">
      <c r="B50" s="112"/>
      <c r="C50" s="112"/>
      <c r="D50" s="112"/>
      <c r="E50" s="115"/>
      <c r="F50" s="115"/>
      <c r="G50" s="115"/>
      <c r="H50" s="115"/>
      <c r="I50" s="116"/>
      <c r="J50" s="116"/>
      <c r="K50" s="9"/>
    </row>
    <row r="51" spans="2:11" ht="6" customHeight="1" x14ac:dyDescent="0.2">
      <c r="B51" s="4"/>
      <c r="C51" s="4"/>
      <c r="D51" s="4"/>
      <c r="E51" s="4"/>
      <c r="F51" s="106"/>
      <c r="G51" s="106"/>
      <c r="H51" s="106"/>
      <c r="I51" s="99"/>
      <c r="J51" s="99"/>
      <c r="K51" s="99"/>
    </row>
    <row r="52" spans="2:11" x14ac:dyDescent="0.2">
      <c r="B52" s="107"/>
      <c r="C52" s="61"/>
      <c r="D52" s="15"/>
      <c r="E52" s="108"/>
      <c r="F52" s="108"/>
      <c r="G52" s="4"/>
      <c r="H52" s="15"/>
      <c r="I52" s="15"/>
      <c r="J52" s="109"/>
      <c r="K52" s="109"/>
    </row>
    <row r="53" spans="2:11" x14ac:dyDescent="0.2">
      <c r="B53" s="107"/>
      <c r="C53" s="110"/>
      <c r="D53" s="110"/>
      <c r="E53" s="110"/>
      <c r="F53" s="110"/>
      <c r="G53" s="110"/>
      <c r="H53" s="110"/>
      <c r="I53" s="110"/>
      <c r="J53" s="111"/>
      <c r="K53" s="111"/>
    </row>
    <row r="54" spans="2:11" ht="11.25" customHeight="1" x14ac:dyDescent="0.2">
      <c r="B54" s="107"/>
      <c r="C54" s="61"/>
      <c r="D54" s="15"/>
      <c r="E54" s="15"/>
      <c r="F54" s="15"/>
      <c r="G54" s="15"/>
      <c r="H54" s="15"/>
      <c r="I54" s="15"/>
      <c r="J54" s="15"/>
      <c r="K54" s="15"/>
    </row>
    <row r="55" spans="2:11" ht="12.75" customHeight="1" x14ac:dyDescent="0.2">
      <c r="B55" s="96"/>
      <c r="C55" s="97"/>
      <c r="D55" s="97"/>
      <c r="E55" s="97"/>
      <c r="F55" s="97"/>
      <c r="G55" s="62"/>
      <c r="H55" s="62"/>
      <c r="I55" s="62"/>
      <c r="J55" s="62"/>
      <c r="K55" s="62"/>
    </row>
    <row r="56" spans="2:11" ht="13.5" customHeight="1" x14ac:dyDescent="0.2">
      <c r="B56" s="96"/>
      <c r="C56" s="97"/>
      <c r="D56" s="97"/>
      <c r="E56" s="97"/>
      <c r="F56" s="97"/>
      <c r="G56" s="62"/>
      <c r="H56" s="62"/>
      <c r="I56" s="62"/>
      <c r="J56" s="62"/>
      <c r="K56" s="62"/>
    </row>
    <row r="57" spans="2:11" x14ac:dyDescent="0.2">
      <c r="B57" s="15"/>
      <c r="C57" s="58"/>
      <c r="D57" s="58"/>
      <c r="E57" s="58"/>
      <c r="G57" s="62"/>
      <c r="H57" s="62"/>
      <c r="I57" s="62"/>
      <c r="J57" s="62"/>
      <c r="K57" s="62"/>
    </row>
    <row r="58" spans="2:11" x14ac:dyDescent="0.2">
      <c r="B58" s="16"/>
      <c r="C58" s="59"/>
      <c r="D58" s="59"/>
      <c r="E58" s="59"/>
      <c r="G58" s="62"/>
      <c r="H58" s="62"/>
      <c r="I58" s="62"/>
      <c r="J58" s="62"/>
      <c r="K58" s="62"/>
    </row>
    <row r="59" spans="2:11" x14ac:dyDescent="0.2">
      <c r="B59" s="16"/>
      <c r="C59" s="98"/>
      <c r="D59" s="98"/>
      <c r="E59" s="98"/>
      <c r="F59" s="98"/>
      <c r="G59" s="62"/>
      <c r="H59" s="62"/>
      <c r="I59" s="62"/>
      <c r="J59" s="62"/>
      <c r="K59" s="62"/>
    </row>
    <row r="60" spans="2:11" x14ac:dyDescent="0.2">
      <c r="B60" s="16"/>
      <c r="C60" s="98"/>
      <c r="D60" s="98"/>
      <c r="E60" s="98"/>
      <c r="F60" s="98"/>
      <c r="G60" s="62"/>
      <c r="H60" s="62"/>
      <c r="I60" s="62"/>
      <c r="J60" s="62"/>
      <c r="K60" s="62"/>
    </row>
    <row r="61" spans="2:11" x14ac:dyDescent="0.2">
      <c r="B61" s="16"/>
      <c r="C61" s="99"/>
      <c r="D61" s="100"/>
      <c r="E61" s="100"/>
      <c r="F61" s="100"/>
      <c r="G61" s="62"/>
      <c r="H61" s="62"/>
      <c r="I61" s="62"/>
      <c r="J61" s="62"/>
      <c r="K61" s="62"/>
    </row>
    <row r="62" spans="2:11" x14ac:dyDescent="0.2">
      <c r="B62" s="16"/>
      <c r="C62" s="16"/>
      <c r="D62" s="15"/>
      <c r="E62" s="15"/>
      <c r="F62" s="15"/>
      <c r="G62" s="101"/>
      <c r="H62" s="102"/>
      <c r="I62" s="102"/>
      <c r="J62" s="102"/>
      <c r="K62" s="102"/>
    </row>
    <row r="63" spans="2:11" ht="10.5" customHeight="1" x14ac:dyDescent="0.2">
      <c r="B63" s="16"/>
      <c r="C63" s="16"/>
      <c r="D63" s="15"/>
      <c r="E63" s="15"/>
      <c r="F63" s="15"/>
      <c r="G63" s="101"/>
      <c r="H63" s="102"/>
      <c r="I63" s="102"/>
      <c r="J63" s="102"/>
      <c r="K63" s="102"/>
    </row>
    <row r="64" spans="2:11" x14ac:dyDescent="0.2">
      <c r="B64" s="101"/>
      <c r="C64" s="103"/>
      <c r="D64" s="103"/>
      <c r="E64" s="103"/>
      <c r="F64" s="103"/>
      <c r="G64" s="101"/>
      <c r="H64" s="104"/>
      <c r="I64" s="104"/>
      <c r="J64" s="60"/>
    </row>
    <row r="65" spans="2:11" x14ac:dyDescent="0.2">
      <c r="B65" s="101"/>
      <c r="C65" s="103"/>
      <c r="D65" s="103"/>
      <c r="E65" s="103"/>
      <c r="F65" s="103"/>
      <c r="G65" s="101"/>
      <c r="H65" s="104"/>
      <c r="I65" s="104"/>
      <c r="J65" s="105"/>
      <c r="K65" s="105"/>
    </row>
    <row r="66" spans="2:11" ht="6" customHeight="1" x14ac:dyDescent="0.2"/>
    <row r="67" spans="2:11" x14ac:dyDescent="0.2">
      <c r="B67" s="3"/>
      <c r="H67" s="95"/>
      <c r="I67" s="95"/>
      <c r="J67" s="95"/>
      <c r="K67" s="95"/>
    </row>
    <row r="68" spans="2:11" x14ac:dyDescent="0.2">
      <c r="K68" s="49"/>
    </row>
  </sheetData>
  <sheetProtection algorithmName="SHA-512" hashValue="AxP1fVIgGoG+a/NNV41XiPPM9r/KQ6g57Z8LhVvvfbOLe80Jz8OcthOjH4VMBWV/AUoaItoTVIBvUmFbqhAYfg==" saltValue="rw80kDVLBW4dYRozQFJkDw==" spinCount="100000" sheet="1" objects="1" scenarios="1" formatRows="0" selectLockedCells="1"/>
  <mergeCells count="97">
    <mergeCell ref="G44:K44"/>
    <mergeCell ref="J37:K37"/>
    <mergeCell ref="J27:K27"/>
    <mergeCell ref="J28:K28"/>
    <mergeCell ref="J29:K29"/>
    <mergeCell ref="J30:K30"/>
    <mergeCell ref="J31:K31"/>
    <mergeCell ref="J32:K32"/>
    <mergeCell ref="J33:K33"/>
    <mergeCell ref="J34:K34"/>
    <mergeCell ref="B32:D32"/>
    <mergeCell ref="J35:K35"/>
    <mergeCell ref="J36:K36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J65:K65"/>
    <mergeCell ref="J38:K38"/>
    <mergeCell ref="I48:J48"/>
    <mergeCell ref="B55:B56"/>
    <mergeCell ref="C55:F56"/>
    <mergeCell ref="B50:D50"/>
    <mergeCell ref="J52:K52"/>
    <mergeCell ref="F51:H51"/>
    <mergeCell ref="I51:K51"/>
    <mergeCell ref="G53:I53"/>
    <mergeCell ref="C59:F60"/>
    <mergeCell ref="B38:D38"/>
    <mergeCell ref="E48:H48"/>
    <mergeCell ref="E49:H49"/>
    <mergeCell ref="E50:H50"/>
    <mergeCell ref="B49:D49"/>
    <mergeCell ref="H67:K67"/>
    <mergeCell ref="B24:D24"/>
    <mergeCell ref="J24:K24"/>
    <mergeCell ref="G38:H38"/>
    <mergeCell ref="C53:F53"/>
    <mergeCell ref="B25:D25"/>
    <mergeCell ref="J25:K25"/>
    <mergeCell ref="G62:G63"/>
    <mergeCell ref="H62:K63"/>
    <mergeCell ref="I50:J50"/>
    <mergeCell ref="B52:B54"/>
    <mergeCell ref="E52:F52"/>
    <mergeCell ref="B64:B65"/>
    <mergeCell ref="C64:F65"/>
    <mergeCell ref="G64:G65"/>
    <mergeCell ref="H64:I65"/>
    <mergeCell ref="B6:E6"/>
    <mergeCell ref="G6:H6"/>
    <mergeCell ref="G8:H8"/>
    <mergeCell ref="G10:H10"/>
    <mergeCell ref="I6:J6"/>
    <mergeCell ref="I7:J7"/>
    <mergeCell ref="B9:E9"/>
    <mergeCell ref="B10:E10"/>
    <mergeCell ref="G9:H9"/>
    <mergeCell ref="I8:J8"/>
    <mergeCell ref="G7:H7"/>
    <mergeCell ref="I9:J9"/>
    <mergeCell ref="I10:J10"/>
    <mergeCell ref="B7:E8"/>
    <mergeCell ref="B11:E11"/>
    <mergeCell ref="J17:K17"/>
    <mergeCell ref="B18:D18"/>
    <mergeCell ref="J18:K18"/>
    <mergeCell ref="B19:D19"/>
    <mergeCell ref="J19:K19"/>
    <mergeCell ref="E15:E16"/>
    <mergeCell ref="F15:F16"/>
    <mergeCell ref="G15:G16"/>
    <mergeCell ref="H15:H16"/>
    <mergeCell ref="J16:K16"/>
    <mergeCell ref="B17:D17"/>
    <mergeCell ref="B15:D16"/>
    <mergeCell ref="J53:K53"/>
    <mergeCell ref="B47:D48"/>
    <mergeCell ref="C61:F61"/>
    <mergeCell ref="I49:J49"/>
    <mergeCell ref="I15:K15"/>
    <mergeCell ref="J26:K26"/>
    <mergeCell ref="B26:D26"/>
    <mergeCell ref="J20:K20"/>
    <mergeCell ref="B21:D21"/>
    <mergeCell ref="J21:K21"/>
    <mergeCell ref="B22:D22"/>
    <mergeCell ref="J22:K22"/>
    <mergeCell ref="B23:D23"/>
    <mergeCell ref="J23:K23"/>
    <mergeCell ref="B20:D20"/>
    <mergeCell ref="B37:D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5"/>
  <sheetViews>
    <sheetView workbookViewId="0">
      <selection activeCell="M25" sqref="M25"/>
    </sheetView>
  </sheetViews>
  <sheetFormatPr defaultRowHeight="12.75" x14ac:dyDescent="0.2"/>
  <cols>
    <col min="11" max="11" width="10.5703125" customWidth="1"/>
  </cols>
  <sheetData>
    <row r="1" spans="2:14" x14ac:dyDescent="0.2">
      <c r="B1" s="213"/>
      <c r="C1" s="213"/>
      <c r="D1" s="213"/>
      <c r="F1" s="213"/>
      <c r="G1" s="213"/>
      <c r="H1" s="213"/>
      <c r="K1" s="213" t="s">
        <v>30</v>
      </c>
      <c r="L1" s="213"/>
      <c r="M1" s="213"/>
    </row>
    <row r="2" spans="2:14" x14ac:dyDescent="0.2">
      <c r="K2" t="s">
        <v>6</v>
      </c>
    </row>
    <row r="3" spans="2:14" x14ac:dyDescent="0.2">
      <c r="B3" s="1"/>
      <c r="C3" s="1"/>
      <c r="D3" s="1"/>
      <c r="F3" s="1"/>
      <c r="G3" s="1"/>
      <c r="H3" s="1"/>
      <c r="K3" s="214">
        <f>'ATK-kuitti'!H40</f>
        <v>0.255</v>
      </c>
      <c r="L3" s="214">
        <v>0.13500000000000001</v>
      </c>
      <c r="M3" s="214">
        <v>0.1</v>
      </c>
      <c r="N3" s="94"/>
    </row>
    <row r="4" spans="2:14" x14ac:dyDescent="0.2">
      <c r="B4" s="2"/>
      <c r="C4" s="2"/>
      <c r="D4" s="2"/>
      <c r="F4" s="2"/>
      <c r="G4" s="2"/>
      <c r="H4" s="2"/>
      <c r="K4" s="2">
        <f>ROUNDDOWN(IF('ATK-kuitti'!$H17=25.5,'ATK-kuitti'!$J17-'ATK-kuitti'!$I17,0),2)</f>
        <v>25.5</v>
      </c>
      <c r="L4" s="2">
        <f>ROUNDDOWN(IF('ATK-kuitti'!$H17=13.5,'ATK-kuitti'!$J17-'ATK-kuitti'!$I17,0),2)</f>
        <v>0</v>
      </c>
      <c r="M4" s="2">
        <f>ROUNDDOWN(IF('ATK-kuitti'!$H17=10,'ATK-kuitti'!$J17-'ATK-kuitti'!$I17,0),2)</f>
        <v>0</v>
      </c>
    </row>
    <row r="5" spans="2:14" x14ac:dyDescent="0.2">
      <c r="B5" s="2"/>
      <c r="C5" s="2"/>
      <c r="D5" s="2"/>
      <c r="F5" s="2"/>
      <c r="G5" s="2"/>
      <c r="H5" s="2"/>
      <c r="K5" s="2">
        <f>ROUNDDOWN(IF('ATK-kuitti'!$H18=25.5,'ATK-kuitti'!$J18-'ATK-kuitti'!$I18,0),2)</f>
        <v>0</v>
      </c>
      <c r="L5" s="2">
        <f>ROUNDDOWN(IF('ATK-kuitti'!$H18=13.5,'ATK-kuitti'!$J18-'ATK-kuitti'!$I18,0),2)</f>
        <v>13.5</v>
      </c>
      <c r="M5" s="2">
        <f>ROUNDDOWN(IF('ATK-kuitti'!$H18=10,'ATK-kuitti'!$J18-'ATK-kuitti'!$I18,0),2)</f>
        <v>0</v>
      </c>
    </row>
    <row r="6" spans="2:14" x14ac:dyDescent="0.2">
      <c r="B6" s="2"/>
      <c r="C6" s="2"/>
      <c r="D6" s="2"/>
      <c r="F6" s="2"/>
      <c r="G6" s="2"/>
      <c r="H6" s="2"/>
      <c r="K6" s="2">
        <f>ROUNDDOWN(IF('ATK-kuitti'!$H19=25.5,'ATK-kuitti'!$J19-'ATK-kuitti'!$I19,0),2)</f>
        <v>0</v>
      </c>
      <c r="L6" s="2">
        <f>ROUNDDOWN(IF('ATK-kuitti'!$H19=13.5,'ATK-kuitti'!$J19-'ATK-kuitti'!$I19,0),2)</f>
        <v>0</v>
      </c>
      <c r="M6" s="2">
        <f>ROUNDDOWN(IF('ATK-kuitti'!$H19=10,'ATK-kuitti'!$J19-'ATK-kuitti'!$I19,0),2)</f>
        <v>10</v>
      </c>
    </row>
    <row r="7" spans="2:14" x14ac:dyDescent="0.2">
      <c r="B7" s="2"/>
      <c r="C7" s="2"/>
      <c r="D7" s="2"/>
      <c r="F7" s="2"/>
      <c r="G7" s="2"/>
      <c r="H7" s="2"/>
      <c r="K7" s="2">
        <f>ROUNDDOWN(IF('ATK-kuitti'!$H20=25.5,'ATK-kuitti'!$J20-'ATK-kuitti'!$I20,0),2)</f>
        <v>0</v>
      </c>
      <c r="L7" s="2">
        <f>ROUNDDOWN(IF('ATK-kuitti'!$H20=13.5,'ATK-kuitti'!$J20-'ATK-kuitti'!$I20,0),2)</f>
        <v>0</v>
      </c>
      <c r="M7" s="2">
        <f>ROUNDDOWN(IF('ATK-kuitti'!$H20=10,'ATK-kuitti'!$J20-'ATK-kuitti'!$I20,0),2)</f>
        <v>0</v>
      </c>
    </row>
    <row r="8" spans="2:14" x14ac:dyDescent="0.2">
      <c r="B8" s="2"/>
      <c r="C8" s="2"/>
      <c r="D8" s="2"/>
      <c r="F8" s="2"/>
      <c r="G8" s="2"/>
      <c r="H8" s="2"/>
      <c r="K8" s="2">
        <f>ROUNDDOWN(IF('ATK-kuitti'!$H21=25.5,'ATK-kuitti'!$J21-'ATK-kuitti'!$I21,0),2)</f>
        <v>0</v>
      </c>
      <c r="L8" s="2">
        <f>ROUNDDOWN(IF('ATK-kuitti'!$H21=13.5,'ATK-kuitti'!$J21-'ATK-kuitti'!$I21,0),2)</f>
        <v>0</v>
      </c>
      <c r="M8" s="2">
        <f>ROUNDDOWN(IF('ATK-kuitti'!$H21=10,'ATK-kuitti'!$J21-'ATK-kuitti'!$I21,0),2)</f>
        <v>0</v>
      </c>
    </row>
    <row r="9" spans="2:14" x14ac:dyDescent="0.2">
      <c r="B9" s="2"/>
      <c r="C9" s="2"/>
      <c r="D9" s="2"/>
      <c r="F9" s="2"/>
      <c r="G9" s="2"/>
      <c r="H9" s="2"/>
      <c r="K9" s="2">
        <f>ROUNDDOWN(IF('ATK-kuitti'!$H22=25.5,'ATK-kuitti'!$J22-'ATK-kuitti'!$I22,0),2)</f>
        <v>0</v>
      </c>
      <c r="L9" s="2">
        <f>ROUNDDOWN(IF('ATK-kuitti'!$H22=13.5,'ATK-kuitti'!$J22-'ATK-kuitti'!$I22,0),2)</f>
        <v>0</v>
      </c>
      <c r="M9" s="2">
        <f>ROUNDDOWN(IF('ATK-kuitti'!$H22=10,'ATK-kuitti'!$J22-'ATK-kuitti'!$I22,0),2)</f>
        <v>0</v>
      </c>
    </row>
    <row r="10" spans="2:14" x14ac:dyDescent="0.2">
      <c r="B10" s="2"/>
      <c r="C10" s="2"/>
      <c r="D10" s="2"/>
      <c r="F10" s="2"/>
      <c r="G10" s="2"/>
      <c r="H10" s="2"/>
      <c r="K10" s="2">
        <f>ROUNDDOWN(IF('ATK-kuitti'!$H23=25.5,'ATK-kuitti'!$J23-'ATK-kuitti'!$I23,0),2)</f>
        <v>0</v>
      </c>
      <c r="L10" s="2">
        <f>ROUNDDOWN(IF('ATK-kuitti'!$H23=13.5,'ATK-kuitti'!$J23-'ATK-kuitti'!$I23,0),2)</f>
        <v>0</v>
      </c>
      <c r="M10" s="2">
        <f>ROUNDDOWN(IF('ATK-kuitti'!$H23=10,'ATK-kuitti'!$J23-'ATK-kuitti'!$I23,0),2)</f>
        <v>0</v>
      </c>
    </row>
    <row r="11" spans="2:14" x14ac:dyDescent="0.2">
      <c r="B11" s="2"/>
      <c r="C11" s="2"/>
      <c r="D11" s="2"/>
      <c r="F11" s="2"/>
      <c r="G11" s="2"/>
      <c r="H11" s="2"/>
      <c r="K11" s="2">
        <f>ROUNDDOWN(IF('ATK-kuitti'!$H24=25.5,'ATK-kuitti'!$J24-'ATK-kuitti'!$I24,0),2)</f>
        <v>0</v>
      </c>
      <c r="L11" s="2">
        <f>ROUNDDOWN(IF('ATK-kuitti'!$H24=13.5,'ATK-kuitti'!$J24-'ATK-kuitti'!$I24,0),2)</f>
        <v>0</v>
      </c>
      <c r="M11" s="2">
        <f>ROUNDDOWN(IF('ATK-kuitti'!$H24=10,'ATK-kuitti'!$J24-'ATK-kuitti'!$I24,0),2)</f>
        <v>0</v>
      </c>
    </row>
    <row r="12" spans="2:14" x14ac:dyDescent="0.2">
      <c r="B12" s="2"/>
      <c r="C12" s="2"/>
      <c r="D12" s="2"/>
      <c r="F12" s="2"/>
      <c r="G12" s="2"/>
      <c r="H12" s="2"/>
      <c r="K12" s="2">
        <f>ROUNDDOWN(IF('ATK-kuitti'!$H25=25.5,'ATK-kuitti'!$J25-'ATK-kuitti'!$I25,0),2)</f>
        <v>0</v>
      </c>
      <c r="L12" s="2">
        <f>ROUNDDOWN(IF('ATK-kuitti'!$H25=13.5,'ATK-kuitti'!$J25-'ATK-kuitti'!$I25,0),2)</f>
        <v>0</v>
      </c>
      <c r="M12" s="2">
        <f>ROUNDDOWN(IF('ATK-kuitti'!$H25=10,'ATK-kuitti'!$J25-'ATK-kuitti'!$I25,0),2)</f>
        <v>0</v>
      </c>
    </row>
    <row r="13" spans="2:14" x14ac:dyDescent="0.2">
      <c r="B13" s="2"/>
      <c r="C13" s="2"/>
      <c r="D13" s="2"/>
      <c r="F13" s="2"/>
      <c r="G13" s="2"/>
      <c r="H13" s="2"/>
      <c r="K13" s="2">
        <f>ROUNDDOWN(IF('ATK-kuitti'!$H26=25.5,'ATK-kuitti'!$J26-'ATK-kuitti'!$I26,0),2)</f>
        <v>0</v>
      </c>
      <c r="L13" s="2">
        <f>ROUNDDOWN(IF('ATK-kuitti'!$H26=13.5,'ATK-kuitti'!$J26-'ATK-kuitti'!$I26,0),2)</f>
        <v>0</v>
      </c>
      <c r="M13" s="2">
        <f>ROUNDDOWN(IF('ATK-kuitti'!$H26=10,'ATK-kuitti'!$J26-'ATK-kuitti'!$I26,0),2)</f>
        <v>0</v>
      </c>
    </row>
    <row r="14" spans="2:14" x14ac:dyDescent="0.2">
      <c r="B14" s="2"/>
      <c r="C14" s="2"/>
      <c r="D14" s="2"/>
      <c r="F14" s="2"/>
      <c r="G14" s="2"/>
      <c r="H14" s="2"/>
      <c r="K14" s="2">
        <f>ROUNDDOWN(IF('ATK-kuitti'!$H27=25.5,'ATK-kuitti'!$J27-'ATK-kuitti'!$I27,0),2)</f>
        <v>0</v>
      </c>
      <c r="L14" s="2">
        <f>ROUNDDOWN(IF('ATK-kuitti'!$H27=13.5,'ATK-kuitti'!$J27-'ATK-kuitti'!$I27,0),2)</f>
        <v>0</v>
      </c>
      <c r="M14" s="2">
        <f>ROUNDDOWN(IF('ATK-kuitti'!$H27=10,'ATK-kuitti'!$J27-'ATK-kuitti'!$I27,0),2)</f>
        <v>0</v>
      </c>
    </row>
    <row r="15" spans="2:14" x14ac:dyDescent="0.2">
      <c r="B15" s="2"/>
      <c r="C15" s="2"/>
      <c r="D15" s="2"/>
      <c r="F15" s="2"/>
      <c r="G15" s="2"/>
      <c r="H15" s="2"/>
      <c r="K15" s="2">
        <f>ROUNDDOWN(IF('ATK-kuitti'!$H28=25.5,'ATK-kuitti'!$J28-'ATK-kuitti'!$I28,0),2)</f>
        <v>0</v>
      </c>
      <c r="L15" s="2">
        <f>ROUNDDOWN(IF('ATK-kuitti'!$H28=13.5,'ATK-kuitti'!$J28-'ATK-kuitti'!$I28,0),2)</f>
        <v>0</v>
      </c>
      <c r="M15" s="2">
        <f>ROUNDDOWN(IF('ATK-kuitti'!$H28=10,'ATK-kuitti'!$J28-'ATK-kuitti'!$I28,0),2)</f>
        <v>0</v>
      </c>
    </row>
    <row r="16" spans="2:14" x14ac:dyDescent="0.2">
      <c r="B16" s="2"/>
      <c r="C16" s="2"/>
      <c r="D16" s="2"/>
      <c r="F16" s="2"/>
      <c r="G16" s="2"/>
      <c r="H16" s="2"/>
      <c r="K16" s="2">
        <f>ROUNDDOWN(IF('ATK-kuitti'!$H29=25.5,'ATK-kuitti'!$J29-'ATK-kuitti'!$I29,0),2)</f>
        <v>0</v>
      </c>
      <c r="L16" s="2">
        <f>ROUNDDOWN(IF('ATK-kuitti'!$H29=13.5,'ATK-kuitti'!$J29-'ATK-kuitti'!$I29,0),2)</f>
        <v>0</v>
      </c>
      <c r="M16" s="2">
        <f>ROUNDDOWN(IF('ATK-kuitti'!$H29=10,'ATK-kuitti'!$J29-'ATK-kuitti'!$I29,0),2)</f>
        <v>0</v>
      </c>
    </row>
    <row r="17" spans="2:13" x14ac:dyDescent="0.2">
      <c r="B17" s="2"/>
      <c r="C17" s="2"/>
      <c r="D17" s="2"/>
      <c r="F17" s="2"/>
      <c r="G17" s="2"/>
      <c r="H17" s="2"/>
      <c r="K17" s="2">
        <f>ROUNDDOWN(IF('ATK-kuitti'!$H30=25.5,'ATK-kuitti'!$J30-'ATK-kuitti'!$I30,0),2)</f>
        <v>0</v>
      </c>
      <c r="L17" s="2">
        <f>ROUNDDOWN(IF('ATK-kuitti'!$H30=13.5,'ATK-kuitti'!$J30-'ATK-kuitti'!$I30,0),2)</f>
        <v>0</v>
      </c>
      <c r="M17" s="2">
        <f>ROUNDDOWN(IF('ATK-kuitti'!$H30=10,'ATK-kuitti'!$J30-'ATK-kuitti'!$I30,0),2)</f>
        <v>0</v>
      </c>
    </row>
    <row r="18" spans="2:13" x14ac:dyDescent="0.2">
      <c r="B18" s="2"/>
      <c r="C18" s="2"/>
      <c r="D18" s="2"/>
      <c r="F18" s="2"/>
      <c r="G18" s="2"/>
      <c r="H18" s="2"/>
      <c r="K18" s="2">
        <f>ROUNDDOWN(IF('ATK-kuitti'!$H31=25.5,'ATK-kuitti'!$J31-'ATK-kuitti'!$I31,0),2)</f>
        <v>0</v>
      </c>
      <c r="L18" s="2">
        <f>ROUNDDOWN(IF('ATK-kuitti'!$H31=13.5,'ATK-kuitti'!$J31-'ATK-kuitti'!$I31,0),2)</f>
        <v>0</v>
      </c>
      <c r="M18" s="2">
        <f>ROUNDDOWN(IF('ATK-kuitti'!$H31=10,'ATK-kuitti'!$J31-'ATK-kuitti'!$I31,0),2)</f>
        <v>0</v>
      </c>
    </row>
    <row r="19" spans="2:13" x14ac:dyDescent="0.2">
      <c r="B19" s="2"/>
      <c r="C19" s="2"/>
      <c r="D19" s="2"/>
      <c r="F19" s="2"/>
      <c r="G19" s="2"/>
      <c r="H19" s="2"/>
      <c r="K19" s="2">
        <f>ROUNDDOWN(IF('ATK-kuitti'!$H32=25.5,'ATK-kuitti'!$J32-'ATK-kuitti'!$I32,0),2)</f>
        <v>0</v>
      </c>
      <c r="L19" s="2">
        <f>ROUNDDOWN(IF('ATK-kuitti'!$H32=13.5,'ATK-kuitti'!$J32-'ATK-kuitti'!$I32,0),2)</f>
        <v>0</v>
      </c>
      <c r="M19" s="2">
        <f>ROUNDDOWN(IF('ATK-kuitti'!$H32=10,'ATK-kuitti'!$J32-'ATK-kuitti'!$I32,0),2)</f>
        <v>0</v>
      </c>
    </row>
    <row r="20" spans="2:13" x14ac:dyDescent="0.2">
      <c r="B20" s="2"/>
      <c r="C20" s="2"/>
      <c r="D20" s="2"/>
      <c r="F20" s="2"/>
      <c r="G20" s="2"/>
      <c r="H20" s="2"/>
      <c r="K20" s="2">
        <f>ROUNDDOWN(IF('ATK-kuitti'!$H33=25.5,'ATK-kuitti'!$J33-'ATK-kuitti'!$I33,0),2)</f>
        <v>0</v>
      </c>
      <c r="L20" s="2">
        <f>ROUNDDOWN(IF('ATK-kuitti'!$H33=13.5,'ATK-kuitti'!$J33-'ATK-kuitti'!$I33,0),2)</f>
        <v>0</v>
      </c>
      <c r="M20" s="2">
        <f>ROUNDDOWN(IF('ATK-kuitti'!$H33=10,'ATK-kuitti'!$J33-'ATK-kuitti'!$I33,0),2)</f>
        <v>0</v>
      </c>
    </row>
    <row r="21" spans="2:13" x14ac:dyDescent="0.2">
      <c r="B21" s="2"/>
      <c r="C21" s="2"/>
      <c r="D21" s="2"/>
      <c r="F21" s="2"/>
      <c r="G21" s="2"/>
      <c r="H21" s="2"/>
      <c r="K21" s="2">
        <f>ROUNDDOWN(IF('ATK-kuitti'!$H34=25.5,'ATK-kuitti'!$J34-'ATK-kuitti'!$I34,0),2)</f>
        <v>0</v>
      </c>
      <c r="L21" s="2">
        <f>ROUNDDOWN(IF('ATK-kuitti'!$H34=13.5,'ATK-kuitti'!$J34-'ATK-kuitti'!$I34,0),2)</f>
        <v>0</v>
      </c>
      <c r="M21" s="2">
        <f>ROUNDDOWN(IF('ATK-kuitti'!$H34=10,'ATK-kuitti'!$J34-'ATK-kuitti'!$I34,0),2)</f>
        <v>0</v>
      </c>
    </row>
    <row r="22" spans="2:13" x14ac:dyDescent="0.2">
      <c r="B22" s="5"/>
      <c r="C22" s="5"/>
      <c r="D22" s="5"/>
      <c r="E22" s="7"/>
      <c r="F22" s="2"/>
      <c r="G22" s="2"/>
      <c r="H22" s="2"/>
      <c r="K22" s="2">
        <f>ROUNDDOWN(IF('ATK-kuitti'!$H35=25.5,'ATK-kuitti'!$J35-'ATK-kuitti'!$I35,0),2)</f>
        <v>0</v>
      </c>
      <c r="L22" s="2">
        <f>ROUNDDOWN(IF('ATK-kuitti'!$H35=13.5,'ATK-kuitti'!$J35-'ATK-kuitti'!$I35,0),2)</f>
        <v>0</v>
      </c>
      <c r="M22" s="2">
        <f>ROUNDDOWN(IF('ATK-kuitti'!$H35=10,'ATK-kuitti'!$J35-'ATK-kuitti'!$I35,0),2)</f>
        <v>0</v>
      </c>
    </row>
    <row r="23" spans="2:13" x14ac:dyDescent="0.2">
      <c r="F23" s="2"/>
      <c r="G23" s="2"/>
      <c r="H23" s="2"/>
      <c r="K23" s="2">
        <f>ROUNDDOWN(IF('ATK-kuitti'!$H36=25.5,'ATK-kuitti'!$J36-'ATK-kuitti'!$I36,0),2)</f>
        <v>0</v>
      </c>
      <c r="L23" s="2">
        <f>ROUNDDOWN(IF('ATK-kuitti'!$H36=13.5,'ATK-kuitti'!$J36-'ATK-kuitti'!$I36,0),2)</f>
        <v>0</v>
      </c>
      <c r="M23" s="2">
        <f>ROUNDDOWN(IF('ATK-kuitti'!$H36=10,'ATK-kuitti'!$J36-'ATK-kuitti'!$I36,0),2)</f>
        <v>0</v>
      </c>
    </row>
    <row r="24" spans="2:13" x14ac:dyDescent="0.2">
      <c r="F24" s="2"/>
      <c r="G24" s="2"/>
      <c r="H24" s="2"/>
      <c r="K24" s="2">
        <f>ROUNDDOWN(IF('ATK-kuitti'!$H37=25.5,'ATK-kuitti'!$J37-'ATK-kuitti'!$I37,0),2)</f>
        <v>0</v>
      </c>
      <c r="L24" s="2">
        <f>ROUNDDOWN(IF('ATK-kuitti'!$H37=13.5,'ATK-kuitti'!$J37-'ATK-kuitti'!$I37,0),2)</f>
        <v>0</v>
      </c>
      <c r="M24" s="2">
        <f>ROUNDDOWN(IF('ATK-kuitti'!$H37=10,'ATK-kuitti'!$J37-'ATK-kuitti'!$I37,0),2)</f>
        <v>0</v>
      </c>
    </row>
    <row r="25" spans="2:13" x14ac:dyDescent="0.2">
      <c r="F25" s="5"/>
      <c r="G25" s="5"/>
      <c r="H25" s="5"/>
      <c r="I25" s="7"/>
      <c r="K25" s="5">
        <f>SUM(K4:K24)</f>
        <v>25.5</v>
      </c>
      <c r="L25" s="5">
        <f>SUM(L4:L24)</f>
        <v>13.5</v>
      </c>
      <c r="M25" s="5">
        <f>SUM(M4:M24)</f>
        <v>10</v>
      </c>
    </row>
  </sheetData>
  <sheetProtection algorithmName="SHA-512" hashValue="OgymMIaXvU0VVC2j68zLN1iYQXg/cSzTz5wMDdXElFIwmXznRJFI6elZJ7YR9pcofpvwim7oVlhjEg1+GejLBw==" saltValue="Hdp5xo+0EdcLK76e4IvT6Q==" spinCount="100000" sheet="1" objects="1" scenarios="1" selectLockedCells="1" selectUnlockedCells="1"/>
  <mergeCells count="3">
    <mergeCell ref="B1:D1"/>
    <mergeCell ref="F1:H1"/>
    <mergeCell ref="K1:M1"/>
  </mergeCell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ATK-kuitti</vt:lpstr>
      <vt:lpstr>Käsinkirjoitettu kuitti</vt:lpstr>
      <vt:lpstr>alv</vt:lpstr>
      <vt:lpstr>'ATK-kuitti'!Tulostusalue</vt:lpstr>
      <vt:lpstr>'Käsinkirjoitettu kuitti'!Tulostusalue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L7 Kuitti</dc:title>
  <dc:creator>Yritystulkki</dc:creator>
  <cp:lastModifiedBy>Henri Järvinen</cp:lastModifiedBy>
  <cp:lastPrinted>2025-12-17T09:48:01Z</cp:lastPrinted>
  <dcterms:created xsi:type="dcterms:W3CDTF">2007-04-19T16:15:47Z</dcterms:created>
  <dcterms:modified xsi:type="dcterms:W3CDTF">2025-12-17T09:50:00Z</dcterms:modified>
</cp:coreProperties>
</file>