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YT Uusimmat Yleiset\"/>
    </mc:Choice>
  </mc:AlternateContent>
  <xr:revisionPtr revIDLastSave="0" documentId="13_ncr:1_{9D4BA860-2104-4636-B6AF-04A6F93FFEAF}" xr6:coauthVersionLast="47" xr6:coauthVersionMax="47" xr10:uidLastSave="{00000000-0000-0000-0000-000000000000}"/>
  <workbookProtection workbookPassword="9675" lockStructure="1"/>
  <bookViews>
    <workbookView xWindow="17880" yWindow="-120" windowWidth="51840" windowHeight="21120" tabRatio="991" firstSheet="1" activeTab="1" xr2:uid="{00000000-000D-0000-FFFF-FFFF00000000}"/>
  </bookViews>
  <sheets>
    <sheet name="alv" sheetId="4" state="hidden" r:id="rId1"/>
    <sheet name="VUOKRALASKU" sheetId="5" r:id="rId2"/>
  </sheets>
  <definedNames>
    <definedName name="_xlnm.Print_Area" localSheetId="1">VUOKRALASKU!$B$2:$K$62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4" l="1"/>
  <c r="C22" i="4" s="1"/>
  <c r="D4" i="4"/>
  <c r="G4" i="4"/>
  <c r="G28" i="4" s="1"/>
  <c r="H4" i="4"/>
  <c r="L4" i="4"/>
  <c r="L21" i="4" s="1"/>
  <c r="M4" i="4"/>
  <c r="M21" i="4" s="1"/>
  <c r="B5" i="4"/>
  <c r="D5" i="4"/>
  <c r="F5" i="4"/>
  <c r="H5" i="4"/>
  <c r="K5" i="4"/>
  <c r="L5" i="4"/>
  <c r="M5" i="4"/>
  <c r="B6" i="4"/>
  <c r="C6" i="4"/>
  <c r="F6" i="4"/>
  <c r="G6" i="4"/>
  <c r="K6" i="4"/>
  <c r="L6" i="4"/>
  <c r="M6" i="4"/>
  <c r="B7" i="4"/>
  <c r="C7" i="4"/>
  <c r="D7" i="4"/>
  <c r="F7" i="4"/>
  <c r="G7" i="4"/>
  <c r="H7" i="4"/>
  <c r="K7" i="4"/>
  <c r="L7" i="4"/>
  <c r="M7" i="4"/>
  <c r="B8" i="4"/>
  <c r="C8" i="4"/>
  <c r="D8" i="4"/>
  <c r="F8" i="4"/>
  <c r="G8" i="4"/>
  <c r="H8" i="4"/>
  <c r="K8" i="4"/>
  <c r="L8" i="4"/>
  <c r="M8" i="4"/>
  <c r="B9" i="4"/>
  <c r="C9" i="4"/>
  <c r="D9" i="4"/>
  <c r="F9" i="4"/>
  <c r="G9" i="4"/>
  <c r="H9" i="4"/>
  <c r="K9" i="4"/>
  <c r="L9" i="4"/>
  <c r="M9" i="4"/>
  <c r="B10" i="4"/>
  <c r="C10" i="4"/>
  <c r="D10" i="4"/>
  <c r="F10" i="4"/>
  <c r="G10" i="4"/>
  <c r="H10" i="4"/>
  <c r="K10" i="4"/>
  <c r="L10" i="4"/>
  <c r="M10" i="4"/>
  <c r="B11" i="4"/>
  <c r="C11" i="4"/>
  <c r="D11" i="4"/>
  <c r="F11" i="4"/>
  <c r="G11" i="4"/>
  <c r="H11" i="4"/>
  <c r="K11" i="4"/>
  <c r="L11" i="4"/>
  <c r="M11" i="4"/>
  <c r="B12" i="4"/>
  <c r="C12" i="4"/>
  <c r="D12" i="4"/>
  <c r="F12" i="4"/>
  <c r="G12" i="4"/>
  <c r="H12" i="4"/>
  <c r="K12" i="4"/>
  <c r="L12" i="4"/>
  <c r="M12" i="4"/>
  <c r="B13" i="4"/>
  <c r="C13" i="4"/>
  <c r="D13" i="4"/>
  <c r="F13" i="4"/>
  <c r="G13" i="4"/>
  <c r="H13" i="4"/>
  <c r="B14" i="4"/>
  <c r="C14" i="4"/>
  <c r="D14" i="4"/>
  <c r="F14" i="4"/>
  <c r="G14" i="4"/>
  <c r="H14" i="4"/>
  <c r="B15" i="4"/>
  <c r="C15" i="4"/>
  <c r="D15" i="4"/>
  <c r="F15" i="4"/>
  <c r="G15" i="4"/>
  <c r="H15" i="4"/>
  <c r="B16" i="4"/>
  <c r="C16" i="4"/>
  <c r="D16" i="4"/>
  <c r="F16" i="4"/>
  <c r="G16" i="4"/>
  <c r="H16" i="4"/>
  <c r="B17" i="4"/>
  <c r="C17" i="4"/>
  <c r="D17" i="4"/>
  <c r="F17" i="4"/>
  <c r="G17" i="4"/>
  <c r="H17" i="4"/>
  <c r="B18" i="4"/>
  <c r="C18" i="4"/>
  <c r="D18" i="4"/>
  <c r="F18" i="4"/>
  <c r="G18" i="4"/>
  <c r="H18" i="4"/>
  <c r="B19" i="4"/>
  <c r="C19" i="4"/>
  <c r="D19" i="4"/>
  <c r="F19" i="4"/>
  <c r="G19" i="4"/>
  <c r="H19" i="4"/>
  <c r="B20" i="4"/>
  <c r="C20" i="4"/>
  <c r="D20" i="4"/>
  <c r="F20" i="4"/>
  <c r="G20" i="4"/>
  <c r="H20" i="4"/>
  <c r="B21" i="4"/>
  <c r="C21" i="4"/>
  <c r="D21" i="4"/>
  <c r="F21" i="4"/>
  <c r="G21" i="4"/>
  <c r="H21" i="4"/>
  <c r="F22" i="4"/>
  <c r="G22" i="4"/>
  <c r="H22" i="4"/>
  <c r="F23" i="4"/>
  <c r="G23" i="4"/>
  <c r="H23" i="4"/>
  <c r="F24" i="4"/>
  <c r="G24" i="4"/>
  <c r="H24" i="4"/>
  <c r="F25" i="4"/>
  <c r="G25" i="4"/>
  <c r="H25" i="4"/>
  <c r="F26" i="4"/>
  <c r="G26" i="4"/>
  <c r="H26" i="4"/>
  <c r="G27" i="4"/>
  <c r="H27" i="4"/>
  <c r="F4" i="4"/>
  <c r="F28" i="4" s="1"/>
  <c r="I28" i="4" s="1"/>
  <c r="G5" i="4"/>
  <c r="H6" i="4"/>
  <c r="H28" i="4"/>
  <c r="F27" i="4"/>
  <c r="K4" i="4"/>
  <c r="K21" i="4" s="1"/>
  <c r="L13" i="4"/>
  <c r="I24" i="5"/>
  <c r="J28" i="5"/>
  <c r="F29" i="5"/>
  <c r="F30" i="5" s="1"/>
  <c r="I29" i="5"/>
  <c r="I30" i="5" s="1"/>
  <c r="G31" i="5"/>
  <c r="J31" i="5" s="1"/>
  <c r="I31" i="5"/>
  <c r="F32" i="5"/>
  <c r="G32" i="5" s="1"/>
  <c r="I32" i="5"/>
  <c r="I33" i="5"/>
  <c r="I34" i="5"/>
  <c r="I35" i="5"/>
  <c r="I36" i="5"/>
  <c r="I37" i="5"/>
  <c r="I38" i="5"/>
  <c r="I39" i="5"/>
  <c r="I40" i="5"/>
  <c r="C50" i="5"/>
  <c r="C54" i="5"/>
  <c r="C5" i="4"/>
  <c r="D6" i="4"/>
  <c r="D22" i="4"/>
  <c r="B4" i="4"/>
  <c r="B22" i="4" s="1"/>
  <c r="E22" i="4" s="1"/>
  <c r="K13" i="4"/>
  <c r="M13" i="4"/>
  <c r="J32" i="5" l="1"/>
  <c r="F33" i="5"/>
  <c r="G29" i="5"/>
  <c r="J29" i="5" s="1"/>
  <c r="G30" i="5" l="1"/>
  <c r="J30" i="5" s="1"/>
  <c r="F34" i="5"/>
  <c r="G33" i="5"/>
  <c r="J33" i="5" s="1"/>
  <c r="G34" i="5" l="1"/>
  <c r="J34" i="5" s="1"/>
  <c r="F35" i="5"/>
  <c r="F36" i="5" l="1"/>
  <c r="G35" i="5"/>
  <c r="J35" i="5" s="1"/>
  <c r="F37" i="5" l="1"/>
  <c r="G36" i="5"/>
  <c r="J36" i="5" s="1"/>
  <c r="G37" i="5" l="1"/>
  <c r="J37" i="5" s="1"/>
  <c r="F38" i="5"/>
  <c r="G38" i="5" l="1"/>
  <c r="J38" i="5" s="1"/>
  <c r="F39" i="5"/>
  <c r="F40" i="5" l="1"/>
  <c r="G40" i="5" s="1"/>
  <c r="J40" i="5" s="1"/>
  <c r="G39" i="5"/>
  <c r="J3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100-000001000000}">
      <text>
        <r>
          <rPr>
            <b/>
            <sz val="8"/>
            <color indexed="8"/>
            <rFont val="Tahoma"/>
            <family val="2"/>
          </rPr>
          <t xml:space="preserve">Kirjoita laskuttajan nimi tai liitä logo.
</t>
        </r>
      </text>
    </comment>
    <comment ref="B7" authorId="0" shapeId="0" xr:uid="{00000000-0006-0000-0100-000002000000}">
      <text>
        <r>
          <rPr>
            <b/>
            <sz val="8"/>
            <color indexed="8"/>
            <rFont val="Tahoma"/>
            <family val="2"/>
          </rPr>
          <t xml:space="preserve">Lisää laskutettavan asiakkaan virallinen nimi ja osoitetiedot
</t>
        </r>
      </text>
    </comment>
    <comment ref="I10" authorId="0" shapeId="0" xr:uid="{00000000-0006-0000-0100-000003000000}">
      <text>
        <r>
          <rPr>
            <sz val="9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Suomen Pankki ilmoittaa vahvistetun viivästyskoron kokonaismäärän. </t>
        </r>
        <r>
          <rPr>
            <b/>
            <sz val="10"/>
            <color indexed="8"/>
            <rFont val="Tahoma"/>
            <family val="2"/>
          </rPr>
          <t>Tarkista viitekorko Suomen Pankin verkkosivuilta.</t>
        </r>
      </text>
    </comment>
    <comment ref="B42" authorId="0" shapeId="0" xr:uid="{00000000-0006-0000-0100-000004000000}">
      <text>
        <r>
          <rPr>
            <b/>
            <sz val="8"/>
            <color indexed="8"/>
            <rFont val="Tahoma"/>
            <family val="2"/>
          </rPr>
          <t xml:space="preserve">Lisää yrityksen yhteystiedot
</t>
        </r>
      </text>
    </comment>
    <comment ref="K43" authorId="0" shapeId="0" xr:uid="{00000000-0006-0000-0100-000006000000}">
      <text>
        <r>
          <rPr>
            <b/>
            <sz val="8"/>
            <color indexed="8"/>
            <rFont val="Tahoma"/>
            <family val="2"/>
          </rPr>
          <t>Lisätään yrityksen Y-tunnus</t>
        </r>
      </text>
    </comment>
    <comment ref="K44" authorId="0" shapeId="0" xr:uid="{00000000-0006-0000-0100-000007000000}">
      <text>
        <r>
          <rPr>
            <b/>
            <sz val="8"/>
            <color indexed="8"/>
            <rFont val="Tahoma"/>
            <family val="2"/>
          </rPr>
          <t>Lisää yrityksen kotipaikka</t>
        </r>
      </text>
    </comment>
    <comment ref="I45" authorId="0" shapeId="0" xr:uid="{00000000-0006-0000-0100-000008000000}">
      <text>
        <r>
          <rPr>
            <b/>
            <sz val="8"/>
            <color indexed="8"/>
            <rFont val="Tahoma"/>
            <family val="2"/>
          </rPr>
          <t xml:space="preserve">Jos yritys ei ole rekisteröity arvonlisäverovelvolliseksi poista tämä merkintä
</t>
        </r>
      </text>
    </comment>
  </commentList>
</comments>
</file>

<file path=xl/sharedStrings.xml><?xml version="1.0" encoding="utf-8"?>
<sst xmlns="http://schemas.openxmlformats.org/spreadsheetml/2006/main" count="90" uniqueCount="79">
  <si>
    <t xml:space="preserve"> Laskun päiväys</t>
  </si>
  <si>
    <t xml:space="preserve"> Laskun numero</t>
  </si>
  <si>
    <t xml:space="preserve"> Asiakasnumero</t>
  </si>
  <si>
    <t xml:space="preserve"> Eräpäivä</t>
  </si>
  <si>
    <t xml:space="preserve"> Viivästyskorko</t>
  </si>
  <si>
    <t xml:space="preserve"> </t>
  </si>
  <si>
    <t>Maksetaan</t>
  </si>
  <si>
    <t>Allekirjoitus</t>
  </si>
  <si>
    <t>Y-tunnus</t>
  </si>
  <si>
    <t>1234567-8</t>
  </si>
  <si>
    <t>Esimerkkikatu 100</t>
  </si>
  <si>
    <t>Kotipaikka</t>
  </si>
  <si>
    <t>Alv.rek.</t>
  </si>
  <si>
    <t>Saajan tilinumero</t>
  </si>
  <si>
    <t>IBAN</t>
  </si>
  <si>
    <t>BIC</t>
  </si>
  <si>
    <t xml:space="preserve">Saaja </t>
  </si>
  <si>
    <t>Maksaja</t>
  </si>
  <si>
    <t>Viitenro</t>
  </si>
  <si>
    <t>Tililtä nro</t>
  </si>
  <si>
    <t>Eräpäivä</t>
  </si>
  <si>
    <t>Euro</t>
  </si>
  <si>
    <t>Lähettäjän nimi</t>
  </si>
  <si>
    <t>1</t>
  </si>
  <si>
    <t>TEOLLISUUS</t>
  </si>
  <si>
    <t>KAUPPA</t>
  </si>
  <si>
    <t>PANKKISIIRTOLASKU</t>
  </si>
  <si>
    <t>ARVONLISÄVERON LASKENTA</t>
  </si>
  <si>
    <t xml:space="preserve"> Vastaanottajan nimi</t>
  </si>
  <si>
    <t xml:space="preserve"> Kauppias Oy</t>
  </si>
  <si>
    <t xml:space="preserve"> Kauppakatu 2</t>
  </si>
  <si>
    <t xml:space="preserve"> 12345 Esimerkki</t>
  </si>
  <si>
    <t xml:space="preserve"> Huomautusaika</t>
  </si>
  <si>
    <t>8 päivää</t>
  </si>
  <si>
    <t xml:space="preserve"> Selite, tiedotuksia:</t>
  </si>
  <si>
    <t xml:space="preserve"> Vesimaksu korotettu yhtiökokouksen päätöksellä.</t>
  </si>
  <si>
    <t xml:space="preserve"> Seuraava vuokrantarkistusajankohta tammikuu 20XX.</t>
  </si>
  <si>
    <t>Vuokrakohteen tiedot</t>
  </si>
  <si>
    <t>Vuokratiedot</t>
  </si>
  <si>
    <t>Euroa</t>
  </si>
  <si>
    <t>Yhtiön nimi</t>
  </si>
  <si>
    <t>Vuokra alussa</t>
  </si>
  <si>
    <t>Indeksi alussa</t>
  </si>
  <si>
    <t>Vuokrasopimuksen pvm</t>
  </si>
  <si>
    <t>Indeksi/tarkistusaika</t>
  </si>
  <si>
    <t>Maksukausi</t>
  </si>
  <si>
    <t>Vuokra tarkist. jälkeen</t>
  </si>
  <si>
    <t>ERITTELY</t>
  </si>
  <si>
    <t>Eräpvm</t>
  </si>
  <si>
    <t>Kpl</t>
  </si>
  <si>
    <t>Vuokra ALV 0 %</t>
  </si>
  <si>
    <t>Henkilöt kpl</t>
  </si>
  <si>
    <t>Vesimaksu</t>
  </si>
  <si>
    <t>/hlö</t>
  </si>
  <si>
    <t>yhteensä</t>
  </si>
  <si>
    <t xml:space="preserve">  </t>
  </si>
  <si>
    <t xml:space="preserve"> Tammikuu 20XX</t>
  </si>
  <si>
    <t>5.1.20XX</t>
  </si>
  <si>
    <t xml:space="preserve"> Helmikuu 20XX</t>
  </si>
  <si>
    <t>5.2.20XX</t>
  </si>
  <si>
    <t xml:space="preserve"> Maaliskuu 20XX</t>
  </si>
  <si>
    <t>5.3.20XX</t>
  </si>
  <si>
    <t>Esimerkkiasunnot Oy</t>
  </si>
  <si>
    <t>FI00 0000 0123 4567 89</t>
  </si>
  <si>
    <t>XXXXXXX-XX</t>
  </si>
  <si>
    <t>kuukauden 5. päivä</t>
  </si>
  <si>
    <t>Osoite</t>
  </si>
  <si>
    <t xml:space="preserve"> Kiinteistö Oy Kauppa</t>
  </si>
  <si>
    <t xml:space="preserve"> Kauppakatu 2, 12345 Esimerkki</t>
  </si>
  <si>
    <t xml:space="preserve"> Vuosi 20XX</t>
  </si>
  <si>
    <t xml:space="preserve"> 1.1.20XX</t>
  </si>
  <si>
    <t>Sähköposti</t>
  </si>
  <si>
    <t>Puhelin</t>
  </si>
  <si>
    <t>www</t>
  </si>
  <si>
    <t>33900 Tampere</t>
  </si>
  <si>
    <t>Tampere</t>
  </si>
  <si>
    <t xml:space="preserve"> Ajankohta</t>
  </si>
  <si>
    <t xml:space="preserve"> Joulukuu 20XX</t>
  </si>
  <si>
    <t xml:space="preserve"> Marraskuu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</si>
</sst>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0.0\ %"/>
    <numFmt numFmtId="166" formatCode="0%"/>
  </numFmts>
  <fonts count="21" x14ac:knownFonts="1">
    <font>
      <sz val="10"/>
      <name val="Arial"/>
      <family val="2"/>
    </font>
    <font>
      <sz val="8"/>
      <name val="Tahoma"/>
      <family val="2"/>
    </font>
    <font>
      <b/>
      <sz val="12"/>
      <color indexed="8"/>
      <name val="Tahoma"/>
      <family val="2"/>
    </font>
    <font>
      <b/>
      <i/>
      <sz val="10"/>
      <color indexed="8"/>
      <name val="Tahoma"/>
      <family val="2"/>
    </font>
    <font>
      <sz val="10"/>
      <name val="Tahoma"/>
      <family val="2"/>
    </font>
    <font>
      <sz val="9"/>
      <color indexed="8"/>
      <name val="Tahoma"/>
      <family val="2"/>
    </font>
    <font>
      <sz val="9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  <font>
      <b/>
      <sz val="10"/>
      <color indexed="8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8"/>
      <color indexed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Tahoma"/>
      <family val="2"/>
    </font>
    <font>
      <b/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31"/>
      </patternFill>
    </fill>
  </fills>
  <borders count="5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dashDot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" fillId="0" borderId="5" xfId="0" applyFont="1" applyBorder="1" applyAlignment="1">
      <alignment horizontal="right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49" fontId="6" fillId="0" borderId="8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/>
    <xf numFmtId="0" fontId="1" fillId="0" borderId="6" xfId="0" applyFont="1" applyBorder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2" fillId="0" borderId="0" xfId="0" applyFont="1" applyAlignment="1">
      <alignment horizontal="left"/>
    </xf>
    <xf numFmtId="166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2" fontId="17" fillId="0" borderId="0" xfId="0" applyNumberFormat="1" applyFont="1" applyProtection="1">
      <protection hidden="1"/>
    </xf>
    <xf numFmtId="2" fontId="0" fillId="0" borderId="0" xfId="0" applyNumberFormat="1"/>
    <xf numFmtId="0" fontId="18" fillId="0" borderId="0" xfId="0" applyFont="1"/>
    <xf numFmtId="0" fontId="14" fillId="0" borderId="0" xfId="0" applyFont="1"/>
    <xf numFmtId="1" fontId="19" fillId="0" borderId="0" xfId="0" applyNumberFormat="1" applyFont="1"/>
    <xf numFmtId="0" fontId="1" fillId="0" borderId="11" xfId="0" applyFont="1" applyBorder="1" applyAlignment="1">
      <alignment vertical="center"/>
    </xf>
    <xf numFmtId="0" fontId="1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1" fillId="0" borderId="1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0" fillId="0" borderId="0" xfId="0" applyFont="1"/>
    <xf numFmtId="0" fontId="19" fillId="0" borderId="0" xfId="0" applyFont="1"/>
    <xf numFmtId="1" fontId="5" fillId="0" borderId="13" xfId="0" applyNumberFormat="1" applyFont="1" applyBorder="1" applyAlignment="1" applyProtection="1">
      <alignment horizontal="center"/>
      <protection locked="0"/>
    </xf>
    <xf numFmtId="3" fontId="5" fillId="0" borderId="13" xfId="0" applyNumberFormat="1" applyFont="1" applyBorder="1" applyAlignment="1" applyProtection="1">
      <alignment horizontal="center"/>
      <protection locked="0"/>
    </xf>
    <xf numFmtId="1" fontId="5" fillId="0" borderId="16" xfId="0" applyNumberFormat="1" applyFont="1" applyBorder="1" applyAlignment="1" applyProtection="1">
      <alignment horizontal="center"/>
      <protection locked="0"/>
    </xf>
    <xf numFmtId="0" fontId="1" fillId="0" borderId="9" xfId="0" applyFont="1" applyBorder="1"/>
    <xf numFmtId="0" fontId="1" fillId="0" borderId="14" xfId="0" applyFont="1" applyBorder="1"/>
    <xf numFmtId="0" fontId="1" fillId="0" borderId="14" xfId="0" applyFont="1" applyBorder="1" applyAlignment="1" applyProtection="1">
      <alignment horizontal="center" wrapText="1"/>
      <protection locked="0"/>
    </xf>
    <xf numFmtId="0" fontId="1" fillId="0" borderId="14" xfId="0" applyFont="1" applyBorder="1" applyAlignment="1">
      <alignment horizontal="right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/>
    <xf numFmtId="0" fontId="10" fillId="2" borderId="1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33" xfId="0" applyFont="1" applyBorder="1" applyAlignment="1">
      <alignment horizontal="right" vertical="center" wrapText="1"/>
    </xf>
    <xf numFmtId="0" fontId="4" fillId="0" borderId="34" xfId="0" applyFont="1" applyBorder="1"/>
    <xf numFmtId="0" fontId="1" fillId="0" borderId="33" xfId="0" applyFont="1" applyBorder="1"/>
    <xf numFmtId="0" fontId="4" fillId="0" borderId="35" xfId="0" applyFont="1" applyBorder="1"/>
    <xf numFmtId="0" fontId="4" fillId="0" borderId="39" xfId="0" applyFont="1" applyBorder="1"/>
    <xf numFmtId="49" fontId="6" fillId="0" borderId="41" xfId="0" applyNumberFormat="1" applyFont="1" applyBorder="1" applyAlignment="1" applyProtection="1">
      <alignment horizontal="left" vertical="center"/>
      <protection locked="0"/>
    </xf>
    <xf numFmtId="0" fontId="4" fillId="0" borderId="42" xfId="0" applyFont="1" applyBorder="1"/>
    <xf numFmtId="0" fontId="1" fillId="0" borderId="42" xfId="0" applyFont="1" applyBorder="1" applyAlignment="1">
      <alignment horizontal="right"/>
    </xf>
    <xf numFmtId="49" fontId="6" fillId="0" borderId="39" xfId="0" applyNumberFormat="1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>
      <alignment horizontal="right"/>
    </xf>
    <xf numFmtId="0" fontId="4" fillId="0" borderId="45" xfId="0" applyFont="1" applyBorder="1"/>
    <xf numFmtId="0" fontId="6" fillId="0" borderId="0" xfId="0" applyFont="1" applyAlignment="1">
      <alignment vertical="center"/>
    </xf>
    <xf numFmtId="0" fontId="11" fillId="0" borderId="50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2" fontId="1" fillId="0" borderId="34" xfId="0" applyNumberFormat="1" applyFont="1" applyBorder="1" applyAlignment="1" applyProtection="1">
      <alignment horizontal="right" vertical="center"/>
      <protection hidden="1"/>
    </xf>
    <xf numFmtId="49" fontId="1" fillId="0" borderId="34" xfId="0" applyNumberFormat="1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0" fontId="6" fillId="0" borderId="42" xfId="0" applyFont="1" applyBorder="1" applyAlignment="1" applyProtection="1">
      <alignment vertical="center"/>
      <protection locked="0"/>
    </xf>
    <xf numFmtId="0" fontId="6" fillId="0" borderId="41" xfId="0" applyFont="1" applyBorder="1" applyAlignment="1" applyProtection="1">
      <alignment vertical="center"/>
      <protection locked="0"/>
    </xf>
    <xf numFmtId="0" fontId="6" fillId="0" borderId="52" xfId="0" applyFont="1" applyBorder="1" applyAlignment="1" applyProtection="1">
      <alignment vertical="center"/>
      <protection locked="0"/>
    </xf>
    <xf numFmtId="0" fontId="6" fillId="0" borderId="53" xfId="0" applyFont="1" applyBorder="1" applyAlignment="1" applyProtection="1">
      <alignment vertical="center"/>
      <protection locked="0"/>
    </xf>
    <xf numFmtId="0" fontId="6" fillId="0" borderId="54" xfId="0" applyFont="1" applyBorder="1" applyAlignment="1" applyProtection="1">
      <alignment vertical="center"/>
      <protection locked="0"/>
    </xf>
    <xf numFmtId="0" fontId="13" fillId="2" borderId="56" xfId="0" applyFont="1" applyFill="1" applyBorder="1" applyAlignment="1">
      <alignment vertical="center"/>
    </xf>
    <xf numFmtId="0" fontId="4" fillId="2" borderId="56" xfId="0" applyFont="1" applyFill="1" applyBorder="1"/>
    <xf numFmtId="0" fontId="13" fillId="2" borderId="56" xfId="0" applyFont="1" applyFill="1" applyBorder="1"/>
    <xf numFmtId="0" fontId="13" fillId="2" borderId="56" xfId="0" applyFont="1" applyFill="1" applyBorder="1" applyAlignment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3" fillId="2" borderId="55" xfId="0" applyFont="1" applyFill="1" applyBorder="1" applyAlignment="1">
      <alignment horizontal="left" vertical="center" indent="1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2" fontId="1" fillId="0" borderId="16" xfId="0" applyNumberFormat="1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2" fontId="5" fillId="0" borderId="13" xfId="0" applyNumberFormat="1" applyFont="1" applyBorder="1" applyAlignment="1" applyProtection="1">
      <alignment horizontal="center"/>
      <protection locked="0"/>
    </xf>
    <xf numFmtId="4" fontId="5" fillId="0" borderId="13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left" vertical="center" indent="1"/>
    </xf>
    <xf numFmtId="49" fontId="6" fillId="0" borderId="19" xfId="0" applyNumberFormat="1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left" vertical="center" wrapText="1" indent="1"/>
    </xf>
    <xf numFmtId="0" fontId="1" fillId="0" borderId="37" xfId="0" applyFont="1" applyBorder="1" applyAlignment="1">
      <alignment horizontal="left" vertical="center" wrapText="1" indent="1"/>
    </xf>
    <xf numFmtId="0" fontId="4" fillId="0" borderId="35" xfId="0" applyFont="1" applyBorder="1" applyAlignment="1">
      <alignment horizontal="left"/>
    </xf>
    <xf numFmtId="0" fontId="1" fillId="0" borderId="33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6" fillId="0" borderId="23" xfId="0" applyFont="1" applyBorder="1" applyAlignment="1" applyProtection="1">
      <alignment horizontal="left" vertical="center" inden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  <protection locked="0"/>
    </xf>
    <xf numFmtId="164" fontId="6" fillId="0" borderId="47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6" fillId="0" borderId="48" xfId="0" applyNumberFormat="1" applyFont="1" applyBorder="1" applyAlignment="1" applyProtection="1">
      <alignment horizontal="right" vertical="center"/>
      <protection locked="0"/>
    </xf>
    <xf numFmtId="4" fontId="6" fillId="0" borderId="49" xfId="0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49" fontId="5" fillId="0" borderId="1" xfId="0" applyNumberFormat="1" applyFont="1" applyBorder="1" applyAlignment="1" applyProtection="1">
      <alignment horizontal="left"/>
      <protection locked="0"/>
    </xf>
    <xf numFmtId="4" fontId="5" fillId="0" borderId="16" xfId="0" applyNumberFormat="1" applyFont="1" applyBorder="1" applyAlignment="1" applyProtection="1">
      <alignment horizontal="center" vertical="center"/>
      <protection hidden="1"/>
    </xf>
    <xf numFmtId="49" fontId="1" fillId="0" borderId="14" xfId="0" applyNumberFormat="1" applyFont="1" applyBorder="1" applyAlignment="1" applyProtection="1">
      <alignment horizontal="left" wrapText="1"/>
      <protection locked="0"/>
    </xf>
    <xf numFmtId="49" fontId="5" fillId="0" borderId="24" xfId="0" applyNumberFormat="1" applyFont="1" applyBorder="1" applyAlignment="1" applyProtection="1">
      <alignment horizontal="left"/>
      <protection locked="0"/>
    </xf>
    <xf numFmtId="4" fontId="5" fillId="0" borderId="25" xfId="0" applyNumberFormat="1" applyFont="1" applyBorder="1" applyAlignment="1" applyProtection="1">
      <alignment horizontal="center" vertical="center"/>
      <protection hidden="1"/>
    </xf>
    <xf numFmtId="0" fontId="11" fillId="0" borderId="16" xfId="0" applyFont="1" applyBorder="1" applyAlignment="1">
      <alignment horizontal="left" vertical="center" indent="1"/>
    </xf>
    <xf numFmtId="0" fontId="1" fillId="0" borderId="16" xfId="0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164" fontId="1" fillId="0" borderId="16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2" borderId="56" xfId="0" applyFont="1" applyFill="1" applyBorder="1" applyAlignment="1">
      <alignment horizontal="left"/>
    </xf>
    <xf numFmtId="0" fontId="13" fillId="2" borderId="57" xfId="0" applyFont="1" applyFill="1" applyBorder="1" applyAlignment="1">
      <alignment horizontal="left"/>
    </xf>
    <xf numFmtId="0" fontId="11" fillId="0" borderId="13" xfId="0" applyFont="1" applyBorder="1" applyAlignment="1">
      <alignment horizontal="left" vertical="center" indent="1"/>
    </xf>
    <xf numFmtId="0" fontId="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left" vertical="center"/>
    </xf>
    <xf numFmtId="164" fontId="1" fillId="0" borderId="13" xfId="0" applyNumberFormat="1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/>
      <protection locked="0"/>
    </xf>
    <xf numFmtId="164" fontId="5" fillId="0" borderId="16" xfId="0" applyNumberFormat="1" applyFont="1" applyBorder="1" applyAlignment="1" applyProtection="1">
      <alignment horizontal="center" vertical="center"/>
      <protection locked="0"/>
    </xf>
    <xf numFmtId="165" fontId="5" fillId="0" borderId="16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>
      <alignment horizontal="left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/>
    <xf numFmtId="164" fontId="6" fillId="0" borderId="16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76200</xdr:rowOff>
    </xdr:from>
    <xdr:to>
      <xdr:col>10</xdr:col>
      <xdr:colOff>295274</xdr:colOff>
      <xdr:row>3</xdr:row>
      <xdr:rowOff>161926</xdr:rowOff>
    </xdr:to>
    <xdr:sp macro="" textlink="" fLocksText="0">
      <xdr:nvSpPr>
        <xdr:cNvPr id="5132" name="Tekstikehys 2">
          <a:extLst>
            <a:ext uri="{FF2B5EF4-FFF2-40B4-BE49-F238E27FC236}">
              <a16:creationId xmlns:a16="http://schemas.microsoft.com/office/drawing/2014/main" id="{00000000-0008-0000-0100-00000C140000}"/>
            </a:ext>
          </a:extLst>
        </xdr:cNvPr>
        <xdr:cNvSpPr txBox="1">
          <a:spLocks noChangeArrowheads="1"/>
        </xdr:cNvSpPr>
      </xdr:nvSpPr>
      <xdr:spPr bwMode="auto">
        <a:xfrm>
          <a:off x="3676650" y="238125"/>
          <a:ext cx="2619374" cy="466726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fi-FI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VUOKRALASKU</a:t>
          </a:r>
        </a:p>
      </xdr:txBody>
    </xdr:sp>
    <xdr:clientData/>
  </xdr:twoCellAnchor>
  <xdr:twoCellAnchor>
    <xdr:from>
      <xdr:col>12</xdr:col>
      <xdr:colOff>152400</xdr:colOff>
      <xdr:row>35</xdr:row>
      <xdr:rowOff>99060</xdr:rowOff>
    </xdr:from>
    <xdr:to>
      <xdr:col>15</xdr:col>
      <xdr:colOff>175260</xdr:colOff>
      <xdr:row>39</xdr:row>
      <xdr:rowOff>150571</xdr:rowOff>
    </xdr:to>
    <xdr:sp macro="" textlink="" fLocksText="0">
      <xdr:nvSpPr>
        <xdr:cNvPr id="5133" name="Kuvaseliteviiva 1 8">
          <a:extLst>
            <a:ext uri="{FF2B5EF4-FFF2-40B4-BE49-F238E27FC236}">
              <a16:creationId xmlns:a16="http://schemas.microsoft.com/office/drawing/2014/main" id="{00000000-0008-0000-0100-00000D140000}"/>
            </a:ext>
          </a:extLst>
        </xdr:cNvPr>
        <xdr:cNvSpPr>
          <a:spLocks/>
        </xdr:cNvSpPr>
      </xdr:nvSpPr>
      <xdr:spPr bwMode="auto">
        <a:xfrm>
          <a:off x="7528560" y="6042660"/>
          <a:ext cx="1851660" cy="731520"/>
        </a:xfrm>
        <a:prstGeom prst="borderCallout1">
          <a:avLst>
            <a:gd name="adj1" fmla="val 18519"/>
            <a:gd name="adj2" fmla="val -8333"/>
            <a:gd name="adj3" fmla="val 514139"/>
            <a:gd name="adj4" fmla="val -34250"/>
          </a:avLst>
        </a:prstGeom>
        <a:solidFill>
          <a:srgbClr val="FFC000"/>
        </a:solidFill>
        <a:ln w="25560" cap="sq">
          <a:solidFill>
            <a:srgbClr val="FFC000"/>
          </a:solidFill>
          <a:miter lim="800000"/>
          <a:headEnd/>
          <a:tailEnd/>
        </a:ln>
        <a:effectLst/>
      </xdr:spPr>
      <xdr:txBody>
        <a:bodyPr vertOverflow="clip" wrap="square" lIns="72000" tIns="72000" rIns="72000" bIns="72000" anchor="ctr"/>
        <a:lstStyle/>
        <a:p>
          <a:pPr algn="l" rtl="0">
            <a:defRPr sz="1000"/>
          </a:pPr>
          <a:r>
            <a:rPr lang="fi-FI" sz="1100" b="1" i="0" u="none" strike="noStrike" baseline="0">
              <a:solidFill>
                <a:srgbClr val="000000"/>
              </a:solidFill>
              <a:latin typeface="Calibri"/>
            </a:rPr>
            <a:t>MUISTA LISÄTÄ LASKUN VIITENUMERO, ERÄPÄIVÄ JA SUMMA PANKKISIIRTOON!</a:t>
          </a:r>
        </a:p>
      </xdr:txBody>
    </xdr:sp>
    <xdr:clientData/>
  </xdr:twoCellAnchor>
  <xdr:twoCellAnchor>
    <xdr:from>
      <xdr:col>12</xdr:col>
      <xdr:colOff>60960</xdr:colOff>
      <xdr:row>2</xdr:row>
      <xdr:rowOff>91439</xdr:rowOff>
    </xdr:from>
    <xdr:to>
      <xdr:col>16</xdr:col>
      <xdr:colOff>83820</xdr:colOff>
      <xdr:row>14</xdr:row>
      <xdr:rowOff>152399</xdr:rowOff>
    </xdr:to>
    <xdr:sp macro="" textlink="" fLocksText="0">
      <xdr:nvSpPr>
        <xdr:cNvPr id="5134" name="Vuokaaviosymboli: Dokumentti 12">
          <a:extLst>
            <a:ext uri="{FF2B5EF4-FFF2-40B4-BE49-F238E27FC236}">
              <a16:creationId xmlns:a16="http://schemas.microsoft.com/office/drawing/2014/main" id="{00000000-0008-0000-0100-00000E140000}"/>
            </a:ext>
          </a:extLst>
        </xdr:cNvPr>
        <xdr:cNvSpPr>
          <a:spLocks noChangeArrowheads="1"/>
        </xdr:cNvSpPr>
      </xdr:nvSpPr>
      <xdr:spPr bwMode="auto">
        <a:xfrm>
          <a:off x="7319010" y="415289"/>
          <a:ext cx="2461260" cy="2318385"/>
        </a:xfrm>
        <a:prstGeom prst="flowChartDocument">
          <a:avLst/>
        </a:prstGeom>
        <a:solidFill>
          <a:srgbClr val="FFC000"/>
        </a:solidFill>
        <a:ln w="25560" cap="sq">
          <a:noFill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20160" rIns="72000" bIns="20160" anchor="ctr"/>
        <a:lstStyle/>
        <a:p>
          <a:pPr algn="l" rtl="0">
            <a:lnSpc>
              <a:spcPts val="1600"/>
            </a:lnSpc>
            <a:defRPr sz="1000"/>
          </a:pPr>
          <a:r>
            <a:rPr lang="fi-FI" sz="1600" b="1" i="0" u="none" strike="noStrike" baseline="0">
              <a:solidFill>
                <a:srgbClr val="000000"/>
              </a:solidFill>
              <a:latin typeface="Calibri"/>
            </a:rPr>
            <a:t> VUOKRALASKU</a:t>
          </a:r>
        </a:p>
        <a:p>
          <a:pPr algn="l" rtl="0">
            <a:lnSpc>
              <a:spcPts val="1000"/>
            </a:lnSpc>
            <a:defRPr sz="1000"/>
          </a:pPr>
          <a:endParaRPr lang="fi-FI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1000"/>
            </a:lnSpc>
            <a:defRPr sz="1000"/>
          </a:pPr>
          <a:r>
            <a:rPr lang="fi-FI" sz="1100" b="1" i="0" u="none" strike="noStrike" baseline="0">
              <a:solidFill>
                <a:srgbClr val="000000"/>
              </a:solidFill>
              <a:latin typeface="Calibri"/>
            </a:rPr>
            <a:t>Asuntojen  vuokraaminen on aina     arvonlisäverotonta toimintaa. Yleensä myös liikehuoneistojen vuokraaminen on arvonlisäverotonta.</a:t>
          </a:r>
        </a:p>
        <a:p>
          <a:pPr algn="l" rtl="0">
            <a:lnSpc>
              <a:spcPts val="1100"/>
            </a:lnSpc>
            <a:defRPr sz="1000"/>
          </a:pPr>
          <a:endParaRPr lang="fi-FI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1100"/>
            </a:lnSpc>
            <a:defRPr sz="1000"/>
          </a:pPr>
          <a:endParaRPr lang="fi-FI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1100"/>
            </a:lnSpc>
            <a:defRPr sz="1000"/>
          </a:pPr>
          <a:endParaRPr lang="fi-FI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lnSpc>
              <a:spcPts val="1500"/>
            </a:lnSpc>
            <a:defRPr sz="1000"/>
          </a:pPr>
          <a:endParaRPr lang="fi-FI" sz="1400" b="0" i="0" u="none" strike="noStrike" baseline="0">
            <a:solidFill>
              <a:srgbClr val="FFFFFF"/>
            </a:solidFill>
            <a:latin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fi-FI" sz="1400" b="0" i="0" u="none" strike="noStrike" baseline="0">
              <a:solidFill>
                <a:srgbClr val="FFFFFF"/>
              </a:solidFill>
              <a:latin typeface="Calibri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8"/>
  <sheetViews>
    <sheetView showZeros="0" defaultGridColor="0" colorId="23" workbookViewId="0">
      <selection activeCell="N18" sqref="N18"/>
    </sheetView>
  </sheetViews>
  <sheetFormatPr defaultRowHeight="12.75" x14ac:dyDescent="0.2"/>
  <cols>
    <col min="11" max="11" width="10.5703125" customWidth="1"/>
  </cols>
  <sheetData>
    <row r="1" spans="2:13" x14ac:dyDescent="0.2">
      <c r="B1" s="89" t="s">
        <v>24</v>
      </c>
      <c r="C1" s="89"/>
      <c r="D1" s="89"/>
      <c r="F1" s="89" t="s">
        <v>25</v>
      </c>
      <c r="G1" s="89"/>
      <c r="H1" s="89"/>
      <c r="K1" s="89" t="s">
        <v>26</v>
      </c>
      <c r="L1" s="89"/>
      <c r="M1" s="89"/>
    </row>
    <row r="2" spans="2:13" x14ac:dyDescent="0.2">
      <c r="B2" t="s">
        <v>27</v>
      </c>
      <c r="F2" t="s">
        <v>27</v>
      </c>
      <c r="K2" t="s">
        <v>27</v>
      </c>
    </row>
    <row r="3" spans="2:13" x14ac:dyDescent="0.2">
      <c r="B3" s="23">
        <v>0.24</v>
      </c>
      <c r="C3" s="23">
        <v>0.14000000000000001</v>
      </c>
      <c r="D3" s="23">
        <v>0.1</v>
      </c>
      <c r="F3" s="23">
        <v>0.24</v>
      </c>
      <c r="G3" s="23">
        <v>0.14000000000000001</v>
      </c>
      <c r="H3" s="23">
        <v>0.1</v>
      </c>
      <c r="K3" s="23">
        <v>0.24</v>
      </c>
      <c r="L3" s="23">
        <v>0.14000000000000001</v>
      </c>
      <c r="M3" s="23">
        <v>0.1</v>
      </c>
    </row>
    <row r="4" spans="2:13" x14ac:dyDescent="0.2">
      <c r="B4" s="24" t="e">
        <f>IF(#REF!=24,#REF!-#REF!,0)</f>
        <v>#REF!</v>
      </c>
      <c r="C4" s="24" t="e">
        <f>IF(#REF!=14,#REF!-#REF!,0)</f>
        <v>#REF!</v>
      </c>
      <c r="D4" s="24" t="e">
        <f>IF(#REF!=10,#REF!-#REF!,0)</f>
        <v>#REF!</v>
      </c>
      <c r="F4" s="24" t="e">
        <f>ROUNDDOWN(IF(#REF!=24,#REF!-(#REF!/(1+#REF!/100)),0),2)</f>
        <v>#REF!</v>
      </c>
      <c r="G4" s="24" t="e">
        <f>ROUNDDOWN(IF(#REF!=14,#REF!-(#REF!/(1+#REF!/100)),0),2)</f>
        <v>#REF!</v>
      </c>
      <c r="H4" s="24" t="e">
        <f>ROUNDDOWN(IF(#REF!=10,#REF!-(#REF!/(1+#REF!/100)),0),2)</f>
        <v>#REF!</v>
      </c>
      <c r="K4" s="24" t="e">
        <f>ROUNDDOWN(IF(#REF!=24,#REF!-#REF!,0),2)</f>
        <v>#REF!</v>
      </c>
      <c r="L4" s="24" t="e">
        <f>ROUNDDOWN(IF(#REF!=14,#REF!-#REF!,0),2)</f>
        <v>#REF!</v>
      </c>
      <c r="M4" s="24" t="e">
        <f>ROUNDDOWN(IF(#REF!=10,#REF!-#REF!,0),2)</f>
        <v>#REF!</v>
      </c>
    </row>
    <row r="5" spans="2:13" x14ac:dyDescent="0.2">
      <c r="B5" s="24" t="e">
        <f>IF(#REF!=24,#REF!-#REF!,0)</f>
        <v>#REF!</v>
      </c>
      <c r="C5" s="24" t="e">
        <f>IF(#REF!=14,#REF!-#REF!,0)</f>
        <v>#REF!</v>
      </c>
      <c r="D5" s="24" t="e">
        <f>IF(#REF!=10,#REF!-#REF!,0)</f>
        <v>#REF!</v>
      </c>
      <c r="F5" s="24" t="e">
        <f>ROUNDDOWN(IF(#REF!=24,#REF!-(#REF!/(1+#REF!/100)),0),2)</f>
        <v>#REF!</v>
      </c>
      <c r="G5" s="24" t="e">
        <f>ROUNDDOWN(IF(#REF!=14,#REF!-(#REF!/(1+#REF!/100)),0),2)</f>
        <v>#REF!</v>
      </c>
      <c r="H5" s="24" t="e">
        <f>ROUNDDOWN(IF(#REF!=10,#REF!-(#REF!/(1+#REF!/100)),0),2)</f>
        <v>#REF!</v>
      </c>
      <c r="K5" s="24" t="e">
        <f>ROUNDDOWN(IF(#REF!=24,#REF!-#REF!,0),2)</f>
        <v>#REF!</v>
      </c>
      <c r="L5" s="24" t="e">
        <f>ROUNDDOWN(IF(#REF!=14,#REF!-#REF!,0),2)</f>
        <v>#REF!</v>
      </c>
      <c r="M5" s="24" t="e">
        <f>ROUNDDOWN(IF(#REF!=10,#REF!-#REF!,0),2)</f>
        <v>#REF!</v>
      </c>
    </row>
    <row r="6" spans="2:13" x14ac:dyDescent="0.2">
      <c r="B6" s="24" t="e">
        <f>IF(#REF!=24,#REF!-#REF!,0)</f>
        <v>#REF!</v>
      </c>
      <c r="C6" s="24" t="e">
        <f>IF(#REF!=14,#REF!-#REF!,0)</f>
        <v>#REF!</v>
      </c>
      <c r="D6" s="24" t="e">
        <f>IF(#REF!=10,#REF!-#REF!,0)</f>
        <v>#REF!</v>
      </c>
      <c r="F6" s="24" t="e">
        <f>ROUNDDOWN(IF(#REF!=24,#REF!-(#REF!/(1+#REF!/100)),0),2)</f>
        <v>#REF!</v>
      </c>
      <c r="G6" s="24" t="e">
        <f>ROUNDDOWN(IF(#REF!=14,#REF!-(#REF!/(1+#REF!/100)),0),2)</f>
        <v>#REF!</v>
      </c>
      <c r="H6" s="24" t="e">
        <f>ROUNDDOWN(IF(#REF!=10,#REF!-(#REF!/(1+#REF!/100)),0),2)</f>
        <v>#REF!</v>
      </c>
      <c r="K6" s="24" t="e">
        <f>ROUNDDOWN(IF(#REF!=24,#REF!-#REF!,0),2)</f>
        <v>#REF!</v>
      </c>
      <c r="L6" s="24" t="e">
        <f>ROUNDDOWN(IF(#REF!=14,#REF!-#REF!,0),2)</f>
        <v>#REF!</v>
      </c>
      <c r="M6" s="24" t="e">
        <f>ROUNDDOWN(IF(#REF!=10,#REF!-#REF!,0),2)</f>
        <v>#REF!</v>
      </c>
    </row>
    <row r="7" spans="2:13" x14ac:dyDescent="0.2">
      <c r="B7" s="24" t="e">
        <f>IF(#REF!=24,#REF!-#REF!,0)</f>
        <v>#REF!</v>
      </c>
      <c r="C7" s="24" t="e">
        <f>IF(#REF!=14,#REF!-#REF!,0)</f>
        <v>#REF!</v>
      </c>
      <c r="D7" s="24" t="e">
        <f>IF(#REF!=10,#REF!-#REF!,0)</f>
        <v>#REF!</v>
      </c>
      <c r="F7" s="24" t="e">
        <f>ROUNDDOWN(IF(#REF!=24,#REF!-(#REF!/(1+#REF!/100)),0),2)</f>
        <v>#REF!</v>
      </c>
      <c r="G7" s="24" t="e">
        <f>ROUNDDOWN(IF(#REF!=14,#REF!-(#REF!/(1+#REF!/100)),0),2)</f>
        <v>#REF!</v>
      </c>
      <c r="H7" s="24" t="e">
        <f>ROUNDDOWN(IF(#REF!=10,#REF!-(#REF!/(1+#REF!/100)),0),2)</f>
        <v>#REF!</v>
      </c>
      <c r="K7" s="24" t="e">
        <f>ROUNDDOWN(IF(#REF!=24,#REF!-#REF!,0),2)</f>
        <v>#REF!</v>
      </c>
      <c r="L7" s="24" t="e">
        <f>ROUNDDOWN(IF(#REF!=14,#REF!-#REF!,0),2)</f>
        <v>#REF!</v>
      </c>
      <c r="M7" s="24" t="e">
        <f>ROUNDDOWN(IF(#REF!=10,#REF!-#REF!,0),2)</f>
        <v>#REF!</v>
      </c>
    </row>
    <row r="8" spans="2:13" x14ac:dyDescent="0.2">
      <c r="B8" s="24" t="e">
        <f>IF(#REF!=24,#REF!-#REF!,0)</f>
        <v>#REF!</v>
      </c>
      <c r="C8" s="24" t="e">
        <f>IF(#REF!=14,#REF!-#REF!,0)</f>
        <v>#REF!</v>
      </c>
      <c r="D8" s="24" t="e">
        <f>IF(#REF!=10,#REF!-#REF!,0)</f>
        <v>#REF!</v>
      </c>
      <c r="F8" s="24" t="e">
        <f>ROUNDDOWN(IF(#REF!=24,#REF!-(#REF!/(1+#REF!/100)),0),2)</f>
        <v>#REF!</v>
      </c>
      <c r="G8" s="24" t="e">
        <f>ROUNDDOWN(IF(#REF!=14,#REF!-(#REF!/(1+#REF!/100)),0),2)</f>
        <v>#REF!</v>
      </c>
      <c r="H8" s="24" t="e">
        <f>ROUNDDOWN(IF(#REF!=10,#REF!-(#REF!/(1+#REF!/100)),0),2)</f>
        <v>#REF!</v>
      </c>
      <c r="K8" s="24" t="e">
        <f>ROUNDDOWN(IF(#REF!=24,#REF!-#REF!,0),2)</f>
        <v>#REF!</v>
      </c>
      <c r="L8" s="24" t="e">
        <f>ROUNDDOWN(IF(#REF!=14,#REF!-#REF!,0),2)</f>
        <v>#REF!</v>
      </c>
      <c r="M8" s="24" t="e">
        <f>ROUNDDOWN(IF(#REF!=10,#REF!-#REF!,0),2)</f>
        <v>#REF!</v>
      </c>
    </row>
    <row r="9" spans="2:13" x14ac:dyDescent="0.2">
      <c r="B9" s="24" t="e">
        <f>IF(#REF!=24,#REF!-#REF!,0)</f>
        <v>#REF!</v>
      </c>
      <c r="C9" s="24" t="e">
        <f>IF(#REF!=14,#REF!-#REF!,0)</f>
        <v>#REF!</v>
      </c>
      <c r="D9" s="24" t="e">
        <f>IF(#REF!=10,#REF!-#REF!,0)</f>
        <v>#REF!</v>
      </c>
      <c r="F9" s="24" t="e">
        <f>ROUNDDOWN(IF(#REF!=24,#REF!-(#REF!/(1+#REF!/100)),0),2)</f>
        <v>#REF!</v>
      </c>
      <c r="G9" s="24" t="e">
        <f>ROUNDDOWN(IF(#REF!=14,#REF!-(#REF!/(1+#REF!/100)),0),2)</f>
        <v>#REF!</v>
      </c>
      <c r="H9" s="24" t="e">
        <f>ROUNDDOWN(IF(#REF!=10,#REF!-(#REF!/(1+#REF!/100)),0),2)</f>
        <v>#REF!</v>
      </c>
      <c r="K9" s="24" t="e">
        <f>ROUNDDOWN(IF(#REF!=24,#REF!-#REF!,0),2)</f>
        <v>#REF!</v>
      </c>
      <c r="L9" s="24" t="e">
        <f>ROUNDDOWN(IF(#REF!=14,#REF!-#REF!,0),2)</f>
        <v>#REF!</v>
      </c>
      <c r="M9" s="24" t="e">
        <f>ROUNDDOWN(IF(#REF!=10,#REF!-#REF!,0),2)</f>
        <v>#REF!</v>
      </c>
    </row>
    <row r="10" spans="2:13" x14ac:dyDescent="0.2">
      <c r="B10" s="24" t="e">
        <f>IF(#REF!=24,#REF!-#REF!,0)</f>
        <v>#REF!</v>
      </c>
      <c r="C10" s="24" t="e">
        <f>IF(#REF!=14,#REF!-#REF!,0)</f>
        <v>#REF!</v>
      </c>
      <c r="D10" s="24" t="e">
        <f>IF(#REF!=10,#REF!-#REF!,0)</f>
        <v>#REF!</v>
      </c>
      <c r="F10" s="24" t="e">
        <f>ROUNDDOWN(IF(#REF!=24,#REF!-(#REF!/(1+#REF!/100)),0),2)</f>
        <v>#REF!</v>
      </c>
      <c r="G10" s="24" t="e">
        <f>ROUNDDOWN(IF(#REF!=14,#REF!-(#REF!/(1+#REF!/100)),0),2)</f>
        <v>#REF!</v>
      </c>
      <c r="H10" s="24" t="e">
        <f>ROUNDDOWN(IF(#REF!=10,#REF!-(#REF!/(1+#REF!/100)),0),2)</f>
        <v>#REF!</v>
      </c>
      <c r="K10" s="24" t="e">
        <f>ROUNDDOWN(IF(#REF!=24,#REF!-#REF!,0),2)</f>
        <v>#REF!</v>
      </c>
      <c r="L10" s="24" t="e">
        <f>ROUNDDOWN(IF(#REF!=14,#REF!-#REF!,0),2)</f>
        <v>#REF!</v>
      </c>
      <c r="M10" s="24" t="e">
        <f>ROUNDDOWN(IF(#REF!=10,#REF!-#REF!,0),2)</f>
        <v>#REF!</v>
      </c>
    </row>
    <row r="11" spans="2:13" x14ac:dyDescent="0.2">
      <c r="B11" s="24" t="e">
        <f>IF(#REF!=24,#REF!-#REF!,0)</f>
        <v>#REF!</v>
      </c>
      <c r="C11" s="24" t="e">
        <f>IF(#REF!=14,#REF!-#REF!,0)</f>
        <v>#REF!</v>
      </c>
      <c r="D11" s="24" t="e">
        <f>IF(#REF!=10,#REF!-#REF!,0)</f>
        <v>#REF!</v>
      </c>
      <c r="F11" s="24" t="e">
        <f>ROUNDDOWN(IF(#REF!=24,#REF!-(#REF!/(1+#REF!/100)),0),2)</f>
        <v>#REF!</v>
      </c>
      <c r="G11" s="24" t="e">
        <f>ROUNDDOWN(IF(#REF!=14,#REF!-(#REF!/(1+#REF!/100)),0),2)</f>
        <v>#REF!</v>
      </c>
      <c r="H11" s="24" t="e">
        <f>ROUNDDOWN(IF(#REF!=10,#REF!-(#REF!/(1+#REF!/100)),0),2)</f>
        <v>#REF!</v>
      </c>
      <c r="K11" s="24" t="e">
        <f>ROUNDDOWN(IF(#REF!=24,#REF!-#REF!,0),2)</f>
        <v>#REF!</v>
      </c>
      <c r="L11" s="24" t="e">
        <f>ROUNDDOWN(IF(#REF!=14,#REF!-#REF!,0),2)</f>
        <v>#REF!</v>
      </c>
      <c r="M11" s="24" t="e">
        <f>ROUNDDOWN(IF(#REF!=10,#REF!-#REF!,0),2)</f>
        <v>#REF!</v>
      </c>
    </row>
    <row r="12" spans="2:13" x14ac:dyDescent="0.2">
      <c r="B12" s="24" t="e">
        <f>IF(#REF!=24,#REF!-#REF!,0)</f>
        <v>#REF!</v>
      </c>
      <c r="C12" s="24" t="e">
        <f>IF(#REF!=14,#REF!-#REF!,0)</f>
        <v>#REF!</v>
      </c>
      <c r="D12" s="24" t="e">
        <f>IF(#REF!=10,#REF!-#REF!,0)</f>
        <v>#REF!</v>
      </c>
      <c r="F12" s="24" t="e">
        <f>ROUNDDOWN(IF(#REF!=24,#REF!-(#REF!/(1+#REF!/100)),0),2)</f>
        <v>#REF!</v>
      </c>
      <c r="G12" s="24" t="e">
        <f>ROUNDDOWN(IF(#REF!=14,#REF!-(#REF!/(1+#REF!/100)),0),2)</f>
        <v>#REF!</v>
      </c>
      <c r="H12" s="24" t="e">
        <f>ROUNDDOWN(IF(#REF!=10,#REF!-(#REF!/(1+#REF!/100)),0),2)</f>
        <v>#REF!</v>
      </c>
      <c r="K12" s="24" t="e">
        <f>ROUNDDOWN(IF(#REF!=24,#REF!-#REF!,0),2)</f>
        <v>#REF!</v>
      </c>
      <c r="L12" s="24" t="e">
        <f>ROUNDDOWN(IF(#REF!=14,#REF!-#REF!,0),2)</f>
        <v>#REF!</v>
      </c>
      <c r="M12" s="24" t="e">
        <f>ROUNDDOWN(IF(#REF!=10,#REF!-#REF!,0),2)</f>
        <v>#REF!</v>
      </c>
    </row>
    <row r="13" spans="2:13" x14ac:dyDescent="0.2">
      <c r="B13" s="24" t="e">
        <f>IF(#REF!=24,#REF!-#REF!,0)</f>
        <v>#REF!</v>
      </c>
      <c r="C13" s="24" t="e">
        <f>IF(#REF!=14,#REF!-#REF!,0)</f>
        <v>#REF!</v>
      </c>
      <c r="D13" s="24" t="e">
        <f>IF(#REF!=10,#REF!-#REF!,0)</f>
        <v>#REF!</v>
      </c>
      <c r="F13" s="24" t="e">
        <f>ROUNDDOWN(IF(#REF!=24,#REF!-(#REF!/(1+#REF!/100)),0),2)</f>
        <v>#REF!</v>
      </c>
      <c r="G13" s="24" t="e">
        <f>ROUNDDOWN(IF(#REF!=14,#REF!-(#REF!/(1+#REF!/100)),0),2)</f>
        <v>#REF!</v>
      </c>
      <c r="H13" s="24" t="e">
        <f>ROUNDDOWN(IF(#REF!=10,#REF!-(#REF!/(1+#REF!/100)),0),2)</f>
        <v>#REF!</v>
      </c>
      <c r="K13" s="24" t="e">
        <f>ROUNDDOWN(IF(#REF!=24,#REF!-#REF!,0),2)</f>
        <v>#REF!</v>
      </c>
      <c r="L13" s="24" t="e">
        <f>ROUNDDOWN(IF(#REF!=14,#REF!-#REF!,0),2)</f>
        <v>#REF!</v>
      </c>
      <c r="M13" s="24" t="e">
        <f>ROUNDDOWN(IF(#REF!=10,#REF!-#REF!,0),2)</f>
        <v>#REF!</v>
      </c>
    </row>
    <row r="14" spans="2:13" x14ac:dyDescent="0.2">
      <c r="B14" s="24" t="e">
        <f>IF(#REF!=24,#REF!-#REF!,0)</f>
        <v>#REF!</v>
      </c>
      <c r="C14" s="24" t="e">
        <f>IF(#REF!=14,#REF!-#REF!,0)</f>
        <v>#REF!</v>
      </c>
      <c r="D14" s="24" t="e">
        <f>IF(#REF!=10,#REF!-#REF!,0)</f>
        <v>#REF!</v>
      </c>
      <c r="F14" s="24" t="e">
        <f>ROUNDDOWN(IF(#REF!=24,#REF!-(#REF!/(1+#REF!/100)),0),2)</f>
        <v>#REF!</v>
      </c>
      <c r="G14" s="24" t="e">
        <f>ROUNDDOWN(IF(#REF!=14,#REF!-(#REF!/(1+#REF!/100)),0),2)</f>
        <v>#REF!</v>
      </c>
      <c r="H14" s="24" t="e">
        <f>ROUNDDOWN(IF(#REF!=10,#REF!-(#REF!/(1+#REF!/100)),0),2)</f>
        <v>#REF!</v>
      </c>
      <c r="K14" s="24"/>
      <c r="L14" s="24"/>
      <c r="M14" s="24"/>
    </row>
    <row r="15" spans="2:13" x14ac:dyDescent="0.2">
      <c r="B15" s="24" t="e">
        <f>IF(#REF!=24,#REF!-#REF!,0)</f>
        <v>#REF!</v>
      </c>
      <c r="C15" s="24" t="e">
        <f>IF(#REF!=14,#REF!-#REF!,0)</f>
        <v>#REF!</v>
      </c>
      <c r="D15" s="24" t="e">
        <f>IF(#REF!=10,#REF!-#REF!,0)</f>
        <v>#REF!</v>
      </c>
      <c r="F15" s="24" t="e">
        <f>ROUNDDOWN(IF(#REF!=24,#REF!-(#REF!/(1+#REF!/100)),0),2)</f>
        <v>#REF!</v>
      </c>
      <c r="G15" s="24" t="e">
        <f>ROUNDDOWN(IF(#REF!=14,#REF!-(#REF!/(1+#REF!/100)),0),2)</f>
        <v>#REF!</v>
      </c>
      <c r="H15" s="24" t="e">
        <f>ROUNDDOWN(IF(#REF!=10,#REF!-(#REF!/(1+#REF!/100)),0),2)</f>
        <v>#REF!</v>
      </c>
      <c r="K15" s="24"/>
      <c r="L15" s="24"/>
      <c r="M15" s="24"/>
    </row>
    <row r="16" spans="2:13" x14ac:dyDescent="0.2">
      <c r="B16" s="24" t="e">
        <f>IF(#REF!=24,#REF!-#REF!,0)</f>
        <v>#REF!</v>
      </c>
      <c r="C16" s="24" t="e">
        <f>IF(#REF!=14,#REF!-#REF!,0)</f>
        <v>#REF!</v>
      </c>
      <c r="D16" s="24" t="e">
        <f>IF(#REF!=10,#REF!-#REF!,0)</f>
        <v>#REF!</v>
      </c>
      <c r="F16" s="24" t="e">
        <f>ROUNDDOWN(IF(#REF!=24,#REF!-(#REF!/(1+#REF!/100)),0),2)</f>
        <v>#REF!</v>
      </c>
      <c r="G16" s="24" t="e">
        <f>ROUNDDOWN(IF(#REF!=14,#REF!-(#REF!/(1+#REF!/100)),0),2)</f>
        <v>#REF!</v>
      </c>
      <c r="H16" s="24" t="e">
        <f>ROUNDDOWN(IF(#REF!=10,#REF!-(#REF!/(1+#REF!/100)),0),2)</f>
        <v>#REF!</v>
      </c>
      <c r="K16" s="24"/>
      <c r="L16" s="24"/>
      <c r="M16" s="24"/>
    </row>
    <row r="17" spans="2:13" x14ac:dyDescent="0.2">
      <c r="B17" s="24" t="e">
        <f>IF(#REF!=24,#REF!-#REF!,0)</f>
        <v>#REF!</v>
      </c>
      <c r="C17" s="24" t="e">
        <f>IF(#REF!=14,#REF!-#REF!,0)</f>
        <v>#REF!</v>
      </c>
      <c r="D17" s="24" t="e">
        <f>IF(#REF!=10,#REF!-#REF!,0)</f>
        <v>#REF!</v>
      </c>
      <c r="F17" s="24" t="e">
        <f>ROUNDDOWN(IF(#REF!=24,#REF!-(#REF!/(1+#REF!/100)),0),2)</f>
        <v>#REF!</v>
      </c>
      <c r="G17" s="24" t="e">
        <f>ROUNDDOWN(IF(#REF!=14,#REF!-(#REF!/(1+#REF!/100)),0),2)</f>
        <v>#REF!</v>
      </c>
      <c r="H17" s="24" t="e">
        <f>ROUNDDOWN(IF(#REF!=10,#REF!-(#REF!/(1+#REF!/100)),0),2)</f>
        <v>#REF!</v>
      </c>
      <c r="K17" s="24"/>
      <c r="L17" s="24"/>
      <c r="M17" s="24"/>
    </row>
    <row r="18" spans="2:13" x14ac:dyDescent="0.2">
      <c r="B18" s="24" t="e">
        <f>IF(#REF!=24,#REF!-#REF!,0)</f>
        <v>#REF!</v>
      </c>
      <c r="C18" s="24" t="e">
        <f>IF(#REF!=14,#REF!-#REF!,0)</f>
        <v>#REF!</v>
      </c>
      <c r="D18" s="24" t="e">
        <f>IF(#REF!=10,#REF!-#REF!,0)</f>
        <v>#REF!</v>
      </c>
      <c r="F18" s="24" t="e">
        <f>ROUNDDOWN(IF(#REF!=24,#REF!-(#REF!/(1+#REF!/100)),0),2)</f>
        <v>#REF!</v>
      </c>
      <c r="G18" s="24" t="e">
        <f>ROUNDDOWN(IF(#REF!=14,#REF!-(#REF!/(1+#REF!/100)),0),2)</f>
        <v>#REF!</v>
      </c>
      <c r="H18" s="24" t="e">
        <f>ROUNDDOWN(IF(#REF!=10,#REF!-(#REF!/(1+#REF!/100)),0),2)</f>
        <v>#REF!</v>
      </c>
      <c r="K18" s="24"/>
      <c r="L18" s="24"/>
      <c r="M18" s="24"/>
    </row>
    <row r="19" spans="2:13" x14ac:dyDescent="0.2">
      <c r="B19" s="24" t="e">
        <f>IF(#REF!=24,#REF!-#REF!,0)</f>
        <v>#REF!</v>
      </c>
      <c r="C19" s="24" t="e">
        <f>IF(#REF!=14,#REF!-#REF!,0)</f>
        <v>#REF!</v>
      </c>
      <c r="D19" s="24" t="e">
        <f>IF(#REF!=10,#REF!-#REF!,0)</f>
        <v>#REF!</v>
      </c>
      <c r="F19" s="24" t="e">
        <f>ROUNDDOWN(IF(#REF!=24,#REF!-(#REF!/(1+#REF!/100)),0),2)</f>
        <v>#REF!</v>
      </c>
      <c r="G19" s="24" t="e">
        <f>ROUNDDOWN(IF(#REF!=14,#REF!-(#REF!/(1+#REF!/100)),0),2)</f>
        <v>#REF!</v>
      </c>
      <c r="H19" s="24" t="e">
        <f>ROUNDDOWN(IF(#REF!=10,#REF!-(#REF!/(1+#REF!/100)),0),2)</f>
        <v>#REF!</v>
      </c>
      <c r="K19" s="24"/>
      <c r="L19" s="24"/>
      <c r="M19" s="24"/>
    </row>
    <row r="20" spans="2:13" x14ac:dyDescent="0.2">
      <c r="B20" s="24" t="e">
        <f>IF(#REF!=24,#REF!-#REF!,0)</f>
        <v>#REF!</v>
      </c>
      <c r="C20" s="24" t="e">
        <f>IF(#REF!=14,#REF!-#REF!,0)</f>
        <v>#REF!</v>
      </c>
      <c r="D20" s="24" t="e">
        <f>IF(#REF!=10,#REF!-#REF!,0)</f>
        <v>#REF!</v>
      </c>
      <c r="F20" s="24" t="e">
        <f>ROUNDDOWN(IF(#REF!=24,#REF!-(#REF!/(1+#REF!/100)),0),2)</f>
        <v>#REF!</v>
      </c>
      <c r="G20" s="24" t="e">
        <f>ROUNDDOWN(IF(#REF!=14,#REF!-(#REF!/(1+#REF!/100)),0),2)</f>
        <v>#REF!</v>
      </c>
      <c r="H20" s="24" t="e">
        <f>ROUNDDOWN(IF(#REF!=10,#REF!-(#REF!/(1+#REF!/100)),0),2)</f>
        <v>#REF!</v>
      </c>
      <c r="K20" s="24"/>
      <c r="L20" s="24"/>
      <c r="M20" s="24"/>
    </row>
    <row r="21" spans="2:13" x14ac:dyDescent="0.2">
      <c r="B21" s="24" t="e">
        <f>IF(#REF!=24,#REF!-#REF!,0)</f>
        <v>#REF!</v>
      </c>
      <c r="C21" s="24" t="e">
        <f>IF(#REF!=14,#REF!-#REF!,0)</f>
        <v>#REF!</v>
      </c>
      <c r="D21" s="24" t="e">
        <f>IF(#REF!=10,#REF!-#REF!,0)</f>
        <v>#REF!</v>
      </c>
      <c r="F21" s="24" t="e">
        <f>ROUNDDOWN(IF(#REF!=24,#REF!-(#REF!/(1+#REF!/100)),0),2)</f>
        <v>#REF!</v>
      </c>
      <c r="G21" s="24" t="e">
        <f>ROUNDDOWN(IF(#REF!=14,#REF!-(#REF!/(1+#REF!/100)),0),2)</f>
        <v>#REF!</v>
      </c>
      <c r="H21" s="24" t="e">
        <f>ROUNDDOWN(IF(#REF!=10,#REF!-(#REF!/(1+#REF!/100)),0),2)</f>
        <v>#REF!</v>
      </c>
      <c r="K21" s="25" t="e">
        <f>SUM(K4:K20)</f>
        <v>#REF!</v>
      </c>
      <c r="L21" s="25" t="e">
        <f>SUM(L4:L20)</f>
        <v>#REF!</v>
      </c>
      <c r="M21" s="25" t="e">
        <f>SUM(M4:M20)</f>
        <v>#REF!</v>
      </c>
    </row>
    <row r="22" spans="2:13" x14ac:dyDescent="0.2">
      <c r="B22" s="25" t="e">
        <f>SUM(B4:B21)</f>
        <v>#REF!</v>
      </c>
      <c r="C22" s="25" t="e">
        <f>SUM(C4:C21)</f>
        <v>#REF!</v>
      </c>
      <c r="D22" s="25" t="e">
        <f>SUM(D4:D21)</f>
        <v>#REF!</v>
      </c>
      <c r="E22" s="26" t="e">
        <f>SUM(B22:D22)</f>
        <v>#REF!</v>
      </c>
      <c r="F22" s="24" t="e">
        <f>ROUNDDOWN(IF(#REF!=24,#REF!-(#REF!/(1+#REF!/100)),0),2)</f>
        <v>#REF!</v>
      </c>
      <c r="G22" s="24" t="e">
        <f>ROUNDDOWN(IF(#REF!=14,#REF!-(#REF!/(1+#REF!/100)),0),2)</f>
        <v>#REF!</v>
      </c>
      <c r="H22" s="24" t="e">
        <f>ROUNDDOWN(IF(#REF!=10,#REF!-(#REF!/(1+#REF!/100)),0),2)</f>
        <v>#REF!</v>
      </c>
    </row>
    <row r="23" spans="2:13" x14ac:dyDescent="0.2">
      <c r="F23" s="24" t="e">
        <f>ROUNDDOWN(IF(#REF!=24,#REF!-(#REF!/(1+#REF!/100)),0),2)</f>
        <v>#REF!</v>
      </c>
      <c r="G23" s="24" t="e">
        <f>ROUNDDOWN(IF(#REF!=14,#REF!-(#REF!/(1+#REF!/100)),0),2)</f>
        <v>#REF!</v>
      </c>
      <c r="H23" s="24" t="e">
        <f>ROUNDDOWN(IF(#REF!=10,#REF!-(#REF!/(1+#REF!/100)),0),2)</f>
        <v>#REF!</v>
      </c>
    </row>
    <row r="24" spans="2:13" x14ac:dyDescent="0.2">
      <c r="F24" s="24" t="e">
        <f>ROUNDDOWN(IF(#REF!=24,#REF!-(#REF!/(1+#REF!/100)),0),2)</f>
        <v>#REF!</v>
      </c>
      <c r="G24" s="24" t="e">
        <f>ROUNDDOWN(IF(#REF!=14,#REF!-(#REF!/(1+#REF!/100)),0),2)</f>
        <v>#REF!</v>
      </c>
      <c r="H24" s="24" t="e">
        <f>ROUNDDOWN(IF(#REF!=10,#REF!-(#REF!/(1+#REF!/100)),0),2)</f>
        <v>#REF!</v>
      </c>
    </row>
    <row r="25" spans="2:13" x14ac:dyDescent="0.2">
      <c r="F25" s="24" t="e">
        <f>ROUNDDOWN(IF(#REF!=24,#REF!-(#REF!/(1+#REF!/100)),0),2)</f>
        <v>#REF!</v>
      </c>
      <c r="G25" s="24" t="e">
        <f>ROUNDDOWN(IF(#REF!=14,#REF!-(#REF!/(1+#REF!/100)),0),2)</f>
        <v>#REF!</v>
      </c>
      <c r="H25" s="24" t="e">
        <f>ROUNDDOWN(IF(#REF!=10,#REF!-(#REF!/(1+#REF!/100)),0),2)</f>
        <v>#REF!</v>
      </c>
    </row>
    <row r="26" spans="2:13" x14ac:dyDescent="0.2">
      <c r="F26" s="24" t="e">
        <f>ROUNDDOWN(IF(#REF!=24,#REF!-(#REF!/(1+#REF!/100)),0),2)</f>
        <v>#REF!</v>
      </c>
      <c r="G26" s="24" t="e">
        <f>ROUNDDOWN(IF(#REF!=14,#REF!-(#REF!/(1+#REF!/100)),0),2)</f>
        <v>#REF!</v>
      </c>
      <c r="H26" s="24" t="e">
        <f>ROUNDDOWN(IF(#REF!=10,#REF!-(#REF!/(1+#REF!/100)),0),2)</f>
        <v>#REF!</v>
      </c>
    </row>
    <row r="27" spans="2:13" x14ac:dyDescent="0.2">
      <c r="F27" s="24" t="e">
        <f>ROUNDDOWN(IF(#REF!=24,#REF!-(#REF!/(1+#REF!/100)),0),2)</f>
        <v>#REF!</v>
      </c>
      <c r="G27" s="24" t="e">
        <f>ROUNDDOWN(IF(#REF!=14,#REF!-(#REF!/(1+#REF!/100)),0),2)</f>
        <v>#REF!</v>
      </c>
      <c r="H27" s="24" t="e">
        <f>ROUNDDOWN(IF(#REF!=10,#REF!-(#REF!/(1+#REF!/100)),0),2)</f>
        <v>#REF!</v>
      </c>
    </row>
    <row r="28" spans="2:13" x14ac:dyDescent="0.2">
      <c r="F28" s="25" t="e">
        <f>SUM(F4:F27)</f>
        <v>#REF!</v>
      </c>
      <c r="G28" s="25" t="e">
        <f>SUM(G4:G27)</f>
        <v>#REF!</v>
      </c>
      <c r="H28" s="25" t="e">
        <f>SUM(H4:H27)</f>
        <v>#REF!</v>
      </c>
      <c r="I28" s="26" t="e">
        <f>SUM(F28:H28)</f>
        <v>#REF!</v>
      </c>
    </row>
  </sheetData>
  <sheetProtection password="9675" sheet="1" objects="1" scenarios="1" selectLockedCells="1" selectUnlockedCells="1"/>
  <mergeCells count="3">
    <mergeCell ref="B1:D1"/>
    <mergeCell ref="F1:H1"/>
    <mergeCell ref="K1:M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B2:S62"/>
  <sheetViews>
    <sheetView showGridLines="0" showZeros="0" tabSelected="1" defaultGridColor="0" colorId="23" workbookViewId="0">
      <selection activeCell="I10" sqref="I10:K10"/>
    </sheetView>
  </sheetViews>
  <sheetFormatPr defaultRowHeight="12.75" x14ac:dyDescent="0.2"/>
  <cols>
    <col min="3" max="3" width="11.42578125" customWidth="1"/>
    <col min="4" max="4" width="10.28515625" customWidth="1"/>
    <col min="6" max="6" width="5.85546875" customWidth="1"/>
    <col min="7" max="7" width="10" customWidth="1"/>
    <col min="9" max="9" width="11.140625" customWidth="1"/>
    <col min="10" max="10" width="4.7109375" customWidth="1"/>
    <col min="11" max="11" width="9.7109375" customWidth="1"/>
  </cols>
  <sheetData>
    <row r="2" spans="2:17" x14ac:dyDescent="0.2">
      <c r="B2" s="1" t="s">
        <v>22</v>
      </c>
      <c r="C2" s="1"/>
      <c r="D2" s="2"/>
      <c r="E2" s="2"/>
      <c r="F2" s="2"/>
      <c r="G2" s="2"/>
      <c r="H2" s="2"/>
      <c r="I2" s="2"/>
      <c r="J2" s="2"/>
      <c r="K2" s="2"/>
    </row>
    <row r="3" spans="2:17" ht="17.45" customHeight="1" x14ac:dyDescent="0.25">
      <c r="B3" s="151" t="s">
        <v>5</v>
      </c>
      <c r="C3" s="151"/>
      <c r="D3" s="151"/>
      <c r="E3" s="151"/>
      <c r="F3" s="2"/>
      <c r="G3" s="152"/>
      <c r="H3" s="152"/>
      <c r="I3" s="152"/>
      <c r="J3" s="152"/>
      <c r="K3" s="152"/>
      <c r="M3" s="3"/>
      <c r="N3" s="27"/>
      <c r="O3" s="27"/>
      <c r="P3" s="27"/>
      <c r="Q3" s="27"/>
    </row>
    <row r="4" spans="2:17" ht="18" x14ac:dyDescent="0.25">
      <c r="B4" s="151"/>
      <c r="C4" s="151"/>
      <c r="D4" s="151"/>
      <c r="E4" s="151"/>
      <c r="F4" s="2"/>
      <c r="G4" s="28"/>
      <c r="H4" s="2"/>
      <c r="I4" s="2"/>
      <c r="J4" s="2"/>
      <c r="K4" s="29"/>
      <c r="M4" s="3"/>
      <c r="N4" s="4"/>
      <c r="O4" s="4"/>
      <c r="P4" s="4"/>
      <c r="Q4" s="27"/>
    </row>
    <row r="5" spans="2:17" ht="14.25" x14ac:dyDescent="0.2">
      <c r="B5" s="2"/>
      <c r="C5" s="2"/>
      <c r="D5" s="2"/>
      <c r="E5" s="2"/>
      <c r="F5" s="2"/>
      <c r="G5" s="2"/>
      <c r="H5" s="2"/>
      <c r="I5" s="2"/>
      <c r="J5" s="2"/>
      <c r="K5" s="2"/>
      <c r="M5" s="3" t="s">
        <v>5</v>
      </c>
      <c r="N5" s="4"/>
      <c r="O5" s="4"/>
      <c r="P5" s="4"/>
      <c r="Q5" s="27"/>
    </row>
    <row r="6" spans="2:17" ht="15" customHeight="1" x14ac:dyDescent="0.2">
      <c r="B6" s="5" t="s">
        <v>28</v>
      </c>
      <c r="C6" s="30"/>
      <c r="D6" s="20"/>
      <c r="E6" s="21"/>
      <c r="F6" s="1"/>
      <c r="G6" s="46" t="s">
        <v>0</v>
      </c>
      <c r="H6" s="47"/>
      <c r="I6" s="153">
        <v>46008</v>
      </c>
      <c r="J6" s="153"/>
      <c r="K6" s="153"/>
      <c r="M6" s="4"/>
      <c r="N6" s="4"/>
      <c r="O6" s="4"/>
      <c r="P6" s="4"/>
      <c r="Q6" s="27"/>
    </row>
    <row r="7" spans="2:17" ht="15" customHeight="1" x14ac:dyDescent="0.2">
      <c r="B7" s="154" t="s">
        <v>29</v>
      </c>
      <c r="C7" s="154"/>
      <c r="D7" s="154"/>
      <c r="E7" s="154"/>
      <c r="F7" s="22"/>
      <c r="G7" s="155" t="s">
        <v>1</v>
      </c>
      <c r="H7" s="155"/>
      <c r="I7" s="150" t="s">
        <v>23</v>
      </c>
      <c r="J7" s="150"/>
      <c r="K7" s="150"/>
      <c r="M7" s="4"/>
      <c r="N7" s="4"/>
      <c r="O7" s="4"/>
      <c r="P7" s="4"/>
      <c r="Q7" s="27"/>
    </row>
    <row r="8" spans="2:17" ht="15" customHeight="1" x14ac:dyDescent="0.2">
      <c r="B8" s="154"/>
      <c r="C8" s="154"/>
      <c r="D8" s="154"/>
      <c r="E8" s="154"/>
      <c r="F8" s="22"/>
      <c r="G8" s="46" t="s">
        <v>2</v>
      </c>
      <c r="H8" s="47"/>
      <c r="I8" s="150" t="s">
        <v>23</v>
      </c>
      <c r="J8" s="150"/>
      <c r="K8" s="150"/>
      <c r="M8" s="4"/>
      <c r="N8" s="4"/>
      <c r="O8" s="4"/>
      <c r="P8" s="4"/>
      <c r="Q8" s="27"/>
    </row>
    <row r="9" spans="2:17" ht="15" customHeight="1" x14ac:dyDescent="0.2">
      <c r="B9" s="146" t="s">
        <v>30</v>
      </c>
      <c r="C9" s="146"/>
      <c r="D9" s="146"/>
      <c r="E9" s="146"/>
      <c r="F9" s="22"/>
      <c r="G9" s="46" t="s">
        <v>3</v>
      </c>
      <c r="H9" s="47"/>
      <c r="I9" s="147" t="s">
        <v>5</v>
      </c>
      <c r="J9" s="147"/>
      <c r="K9" s="147"/>
      <c r="M9" s="27"/>
      <c r="N9" s="27"/>
      <c r="O9" s="27"/>
      <c r="P9" s="27"/>
      <c r="Q9" s="27"/>
    </row>
    <row r="10" spans="2:17" ht="15" customHeight="1" x14ac:dyDescent="0.2">
      <c r="B10" s="146" t="s">
        <v>31</v>
      </c>
      <c r="C10" s="146"/>
      <c r="D10" s="146"/>
      <c r="E10" s="146"/>
      <c r="F10" s="22"/>
      <c r="G10" s="46" t="s">
        <v>4</v>
      </c>
      <c r="H10" s="47"/>
      <c r="I10" s="148">
        <v>9.5000000000000001E-2</v>
      </c>
      <c r="J10" s="148"/>
      <c r="K10" s="148"/>
    </row>
    <row r="11" spans="2:17" ht="15" customHeight="1" x14ac:dyDescent="0.2">
      <c r="B11" s="149"/>
      <c r="C11" s="149"/>
      <c r="D11" s="149"/>
      <c r="E11" s="149"/>
      <c r="F11" s="31"/>
      <c r="G11" s="48" t="s">
        <v>32</v>
      </c>
      <c r="H11" s="49"/>
      <c r="I11" s="150" t="s">
        <v>33</v>
      </c>
      <c r="J11" s="150"/>
      <c r="K11" s="150"/>
    </row>
    <row r="12" spans="2:17" x14ac:dyDescent="0.2">
      <c r="B12" s="2"/>
      <c r="C12" s="2"/>
      <c r="D12" s="2"/>
      <c r="E12" s="2"/>
      <c r="F12" s="2"/>
      <c r="G12" s="138"/>
      <c r="H12" s="138"/>
      <c r="I12" s="139"/>
      <c r="J12" s="139"/>
      <c r="K12" s="139"/>
    </row>
    <row r="13" spans="2:17" x14ac:dyDescent="0.2">
      <c r="B13" s="2"/>
      <c r="C13" s="2"/>
      <c r="D13" s="2"/>
      <c r="E13" s="2"/>
      <c r="F13" s="2"/>
      <c r="G13" s="7"/>
      <c r="H13" s="2"/>
      <c r="I13" s="32"/>
      <c r="J13" s="32"/>
      <c r="K13" s="32"/>
    </row>
    <row r="14" spans="2:17" x14ac:dyDescent="0.2">
      <c r="B14" s="66" t="s">
        <v>34</v>
      </c>
      <c r="C14" s="67"/>
      <c r="D14" s="68"/>
      <c r="E14" s="68"/>
      <c r="F14" s="68"/>
      <c r="G14" s="67"/>
      <c r="H14" s="67"/>
      <c r="I14" s="69"/>
      <c r="J14" s="70"/>
      <c r="K14" s="71"/>
    </row>
    <row r="15" spans="2:17" x14ac:dyDescent="0.2">
      <c r="B15" s="72" t="s">
        <v>35</v>
      </c>
      <c r="C15" s="33"/>
      <c r="D15" s="33"/>
      <c r="E15" s="33"/>
      <c r="F15" s="33"/>
      <c r="G15" s="33"/>
      <c r="H15" s="33"/>
      <c r="I15" s="33"/>
      <c r="J15" s="33"/>
      <c r="K15" s="73"/>
    </row>
    <row r="16" spans="2:17" x14ac:dyDescent="0.2">
      <c r="B16" s="72" t="s">
        <v>36</v>
      </c>
      <c r="C16" s="33"/>
      <c r="D16" s="33"/>
      <c r="E16" s="33"/>
      <c r="F16" s="33"/>
      <c r="G16" s="33"/>
      <c r="H16" s="33"/>
      <c r="I16" s="33"/>
      <c r="J16" s="33"/>
      <c r="K16" s="73"/>
    </row>
    <row r="17" spans="2:19" x14ac:dyDescent="0.2">
      <c r="B17" s="72"/>
      <c r="C17" s="33"/>
      <c r="D17" s="33"/>
      <c r="E17" s="33"/>
      <c r="F17" s="33"/>
      <c r="G17" s="33"/>
      <c r="H17" s="33"/>
      <c r="I17" s="33"/>
      <c r="J17" s="33"/>
      <c r="K17" s="73"/>
    </row>
    <row r="18" spans="2:19" x14ac:dyDescent="0.2">
      <c r="B18" s="74"/>
      <c r="C18" s="75"/>
      <c r="D18" s="75"/>
      <c r="E18" s="75"/>
      <c r="F18" s="75"/>
      <c r="G18" s="75"/>
      <c r="H18" s="75"/>
      <c r="I18" s="75"/>
      <c r="J18" s="75"/>
      <c r="K18" s="76"/>
    </row>
    <row r="19" spans="2:19" ht="6" customHeight="1" x14ac:dyDescent="0.2"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2:19" x14ac:dyDescent="0.2">
      <c r="B20" s="83" t="s">
        <v>37</v>
      </c>
      <c r="C20" s="77"/>
      <c r="D20" s="78"/>
      <c r="E20" s="78"/>
      <c r="F20" s="78"/>
      <c r="G20" s="79" t="s">
        <v>38</v>
      </c>
      <c r="H20" s="78"/>
      <c r="I20" s="80" t="s">
        <v>39</v>
      </c>
      <c r="J20" s="140" t="s">
        <v>76</v>
      </c>
      <c r="K20" s="141"/>
    </row>
    <row r="21" spans="2:19" x14ac:dyDescent="0.2">
      <c r="B21" s="142" t="s">
        <v>40</v>
      </c>
      <c r="C21" s="142"/>
      <c r="D21" s="143" t="s">
        <v>67</v>
      </c>
      <c r="E21" s="143"/>
      <c r="F21" s="143"/>
      <c r="G21" s="144" t="s">
        <v>41</v>
      </c>
      <c r="H21" s="144"/>
      <c r="I21" s="84">
        <v>400</v>
      </c>
      <c r="J21" s="145" t="s">
        <v>70</v>
      </c>
      <c r="K21" s="145"/>
    </row>
    <row r="22" spans="2:19" x14ac:dyDescent="0.2">
      <c r="B22" s="128" t="s">
        <v>66</v>
      </c>
      <c r="C22" s="128"/>
      <c r="D22" s="129" t="s">
        <v>68</v>
      </c>
      <c r="E22" s="129"/>
      <c r="F22" s="129"/>
      <c r="G22" s="136" t="s">
        <v>42</v>
      </c>
      <c r="H22" s="136"/>
      <c r="I22" s="85">
        <v>1777</v>
      </c>
      <c r="J22" s="130" t="s">
        <v>77</v>
      </c>
      <c r="K22" s="130"/>
    </row>
    <row r="23" spans="2:19" x14ac:dyDescent="0.2">
      <c r="B23" s="128" t="s">
        <v>43</v>
      </c>
      <c r="C23" s="128"/>
      <c r="D23" s="137" t="s">
        <v>70</v>
      </c>
      <c r="E23" s="137"/>
      <c r="F23" s="137"/>
      <c r="G23" s="136" t="s">
        <v>44</v>
      </c>
      <c r="H23" s="136"/>
      <c r="I23" s="85">
        <v>1829</v>
      </c>
      <c r="J23" s="130" t="s">
        <v>78</v>
      </c>
      <c r="K23" s="130"/>
    </row>
    <row r="24" spans="2:19" x14ac:dyDescent="0.2">
      <c r="B24" s="128" t="s">
        <v>45</v>
      </c>
      <c r="C24" s="128"/>
      <c r="D24" s="129" t="s">
        <v>69</v>
      </c>
      <c r="E24" s="129"/>
      <c r="F24" s="129"/>
      <c r="G24" s="34" t="s">
        <v>46</v>
      </c>
      <c r="H24" s="35"/>
      <c r="I24" s="86">
        <f>IF(I23=0,0,I21*I23/I22)</f>
        <v>411.70512099043333</v>
      </c>
      <c r="J24" s="130" t="s">
        <v>56</v>
      </c>
      <c r="K24" s="130"/>
    </row>
    <row r="25" spans="2:19" ht="6" customHeight="1" thickBot="1" x14ac:dyDescent="0.25">
      <c r="B25" s="36"/>
      <c r="C25" s="36"/>
      <c r="D25" s="36" t="s">
        <v>5</v>
      </c>
      <c r="E25" s="36"/>
      <c r="F25" s="37"/>
      <c r="G25" s="37"/>
      <c r="H25" s="37"/>
      <c r="I25" s="37"/>
      <c r="J25" s="37"/>
      <c r="K25" s="37"/>
    </row>
    <row r="26" spans="2:19" ht="13.15" customHeight="1" x14ac:dyDescent="0.2">
      <c r="B26" s="131" t="s">
        <v>47</v>
      </c>
      <c r="C26" s="131"/>
      <c r="D26" s="131"/>
      <c r="E26" s="132" t="s">
        <v>48</v>
      </c>
      <c r="F26" s="133" t="s">
        <v>49</v>
      </c>
      <c r="G26" s="133" t="s">
        <v>50</v>
      </c>
      <c r="H26" s="133" t="s">
        <v>51</v>
      </c>
      <c r="I26" s="50" t="s">
        <v>52</v>
      </c>
      <c r="J26" s="134" t="s">
        <v>6</v>
      </c>
      <c r="K26" s="134"/>
    </row>
    <row r="27" spans="2:19" ht="13.9" customHeight="1" thickBot="1" x14ac:dyDescent="0.25">
      <c r="B27" s="131"/>
      <c r="C27" s="131"/>
      <c r="D27" s="131"/>
      <c r="E27" s="132"/>
      <c r="F27" s="133"/>
      <c r="G27" s="133"/>
      <c r="H27" s="133"/>
      <c r="I27" s="51" t="s">
        <v>53</v>
      </c>
      <c r="J27" s="135" t="s">
        <v>54</v>
      </c>
      <c r="K27" s="135"/>
      <c r="S27" t="s">
        <v>55</v>
      </c>
    </row>
    <row r="28" spans="2:19" x14ac:dyDescent="0.2">
      <c r="B28" s="126" t="s">
        <v>56</v>
      </c>
      <c r="C28" s="126"/>
      <c r="D28" s="126"/>
      <c r="E28" s="52" t="s">
        <v>57</v>
      </c>
      <c r="F28" s="38" t="s">
        <v>23</v>
      </c>
      <c r="G28" s="87">
        <v>411.71</v>
      </c>
      <c r="H28" s="39">
        <v>2</v>
      </c>
      <c r="I28" s="88">
        <v>17</v>
      </c>
      <c r="J28" s="127">
        <f t="shared" ref="J28:J40" si="0">F28*G28+H28*I28</f>
        <v>445.71</v>
      </c>
      <c r="K28" s="127"/>
    </row>
    <row r="29" spans="2:19" x14ac:dyDescent="0.2">
      <c r="B29" s="123" t="s">
        <v>58</v>
      </c>
      <c r="C29" s="123"/>
      <c r="D29" s="123"/>
      <c r="E29" s="52" t="s">
        <v>59</v>
      </c>
      <c r="F29" s="40" t="str">
        <f>F28</f>
        <v>1</v>
      </c>
      <c r="G29" s="88">
        <f t="shared" ref="G29:G40" si="1">IF(F29=0,0,G28)</f>
        <v>411.71</v>
      </c>
      <c r="H29" s="39">
        <v>2</v>
      </c>
      <c r="I29" s="88">
        <f t="shared" ref="I29:I40" si="2">IF(H29=0,0,I28)</f>
        <v>17</v>
      </c>
      <c r="J29" s="124">
        <f t="shared" si="0"/>
        <v>445.71</v>
      </c>
      <c r="K29" s="124"/>
    </row>
    <row r="30" spans="2:19" x14ac:dyDescent="0.2">
      <c r="B30" s="123" t="s">
        <v>60</v>
      </c>
      <c r="C30" s="123"/>
      <c r="D30" s="123"/>
      <c r="E30" s="52" t="s">
        <v>61</v>
      </c>
      <c r="F30" s="40" t="str">
        <f>F29</f>
        <v>1</v>
      </c>
      <c r="G30" s="88">
        <f t="shared" si="1"/>
        <v>411.71</v>
      </c>
      <c r="H30" s="39">
        <v>2</v>
      </c>
      <c r="I30" s="88">
        <f t="shared" si="2"/>
        <v>17</v>
      </c>
      <c r="J30" s="124">
        <f t="shared" si="0"/>
        <v>445.71</v>
      </c>
      <c r="K30" s="124"/>
    </row>
    <row r="31" spans="2:19" x14ac:dyDescent="0.2">
      <c r="B31" s="123"/>
      <c r="C31" s="123"/>
      <c r="D31" s="123"/>
      <c r="E31" s="52"/>
      <c r="F31" s="40">
        <v>0</v>
      </c>
      <c r="G31" s="88">
        <f t="shared" si="1"/>
        <v>0</v>
      </c>
      <c r="H31" s="39"/>
      <c r="I31" s="88">
        <f t="shared" si="2"/>
        <v>0</v>
      </c>
      <c r="J31" s="124">
        <f t="shared" si="0"/>
        <v>0</v>
      </c>
      <c r="K31" s="124"/>
    </row>
    <row r="32" spans="2:19" x14ac:dyDescent="0.2">
      <c r="B32" s="123"/>
      <c r="C32" s="123"/>
      <c r="D32" s="123"/>
      <c r="E32" s="52"/>
      <c r="F32" s="40">
        <f t="shared" ref="F32:F40" si="3">F31</f>
        <v>0</v>
      </c>
      <c r="G32" s="88">
        <f t="shared" si="1"/>
        <v>0</v>
      </c>
      <c r="H32" s="39"/>
      <c r="I32" s="88">
        <f t="shared" si="2"/>
        <v>0</v>
      </c>
      <c r="J32" s="124">
        <f t="shared" si="0"/>
        <v>0</v>
      </c>
      <c r="K32" s="124"/>
    </row>
    <row r="33" spans="2:11" x14ac:dyDescent="0.2">
      <c r="B33" s="123"/>
      <c r="C33" s="123"/>
      <c r="D33" s="123"/>
      <c r="E33" s="52"/>
      <c r="F33" s="40">
        <f t="shared" si="3"/>
        <v>0</v>
      </c>
      <c r="G33" s="88">
        <f t="shared" si="1"/>
        <v>0</v>
      </c>
      <c r="H33" s="39"/>
      <c r="I33" s="88">
        <f t="shared" si="2"/>
        <v>0</v>
      </c>
      <c r="J33" s="124">
        <f t="shared" si="0"/>
        <v>0</v>
      </c>
      <c r="K33" s="124"/>
    </row>
    <row r="34" spans="2:11" x14ac:dyDescent="0.2">
      <c r="B34" s="123"/>
      <c r="C34" s="123"/>
      <c r="D34" s="123"/>
      <c r="E34" s="52"/>
      <c r="F34" s="40">
        <f t="shared" si="3"/>
        <v>0</v>
      </c>
      <c r="G34" s="88">
        <f t="shared" si="1"/>
        <v>0</v>
      </c>
      <c r="H34" s="39"/>
      <c r="I34" s="88">
        <f t="shared" si="2"/>
        <v>0</v>
      </c>
      <c r="J34" s="124">
        <f t="shared" si="0"/>
        <v>0</v>
      </c>
      <c r="K34" s="124"/>
    </row>
    <row r="35" spans="2:11" x14ac:dyDescent="0.2">
      <c r="B35" s="123"/>
      <c r="C35" s="123"/>
      <c r="D35" s="123"/>
      <c r="E35" s="52"/>
      <c r="F35" s="40">
        <f t="shared" si="3"/>
        <v>0</v>
      </c>
      <c r="G35" s="88">
        <f t="shared" si="1"/>
        <v>0</v>
      </c>
      <c r="H35" s="39"/>
      <c r="I35" s="88">
        <f t="shared" si="2"/>
        <v>0</v>
      </c>
      <c r="J35" s="124">
        <f t="shared" si="0"/>
        <v>0</v>
      </c>
      <c r="K35" s="124"/>
    </row>
    <row r="36" spans="2:11" ht="13.15" customHeight="1" x14ac:dyDescent="0.2">
      <c r="B36" s="123"/>
      <c r="C36" s="123"/>
      <c r="D36" s="123"/>
      <c r="E36" s="52"/>
      <c r="F36" s="40">
        <f t="shared" si="3"/>
        <v>0</v>
      </c>
      <c r="G36" s="88">
        <f t="shared" si="1"/>
        <v>0</v>
      </c>
      <c r="H36" s="39"/>
      <c r="I36" s="88">
        <f t="shared" si="2"/>
        <v>0</v>
      </c>
      <c r="J36" s="124">
        <f t="shared" si="0"/>
        <v>0</v>
      </c>
      <c r="K36" s="124"/>
    </row>
    <row r="37" spans="2:11" ht="13.15" customHeight="1" x14ac:dyDescent="0.2">
      <c r="B37" s="123"/>
      <c r="C37" s="123"/>
      <c r="D37" s="123"/>
      <c r="E37" s="52"/>
      <c r="F37" s="40">
        <f t="shared" si="3"/>
        <v>0</v>
      </c>
      <c r="G37" s="88">
        <f t="shared" si="1"/>
        <v>0</v>
      </c>
      <c r="H37" s="39"/>
      <c r="I37" s="88">
        <f t="shared" si="2"/>
        <v>0</v>
      </c>
      <c r="J37" s="124">
        <f t="shared" si="0"/>
        <v>0</v>
      </c>
      <c r="K37" s="124"/>
    </row>
    <row r="38" spans="2:11" x14ac:dyDescent="0.2">
      <c r="B38" s="123"/>
      <c r="C38" s="123"/>
      <c r="D38" s="123"/>
      <c r="E38" s="52"/>
      <c r="F38" s="40">
        <f t="shared" si="3"/>
        <v>0</v>
      </c>
      <c r="G38" s="88">
        <f t="shared" si="1"/>
        <v>0</v>
      </c>
      <c r="H38" s="39"/>
      <c r="I38" s="88">
        <f t="shared" si="2"/>
        <v>0</v>
      </c>
      <c r="J38" s="124">
        <f t="shared" si="0"/>
        <v>0</v>
      </c>
      <c r="K38" s="124"/>
    </row>
    <row r="39" spans="2:11" x14ac:dyDescent="0.2">
      <c r="B39" s="123"/>
      <c r="C39" s="123"/>
      <c r="D39" s="123"/>
      <c r="E39" s="52"/>
      <c r="F39" s="40">
        <f t="shared" si="3"/>
        <v>0</v>
      </c>
      <c r="G39" s="88">
        <f t="shared" si="1"/>
        <v>0</v>
      </c>
      <c r="H39" s="39"/>
      <c r="I39" s="88">
        <f t="shared" si="2"/>
        <v>0</v>
      </c>
      <c r="J39" s="124">
        <f t="shared" si="0"/>
        <v>0</v>
      </c>
      <c r="K39" s="124"/>
    </row>
    <row r="40" spans="2:11" x14ac:dyDescent="0.2">
      <c r="B40" s="123"/>
      <c r="C40" s="123"/>
      <c r="D40" s="123"/>
      <c r="E40" s="52"/>
      <c r="F40" s="40">
        <f t="shared" si="3"/>
        <v>0</v>
      </c>
      <c r="G40" s="88">
        <f t="shared" si="1"/>
        <v>0</v>
      </c>
      <c r="H40" s="39"/>
      <c r="I40" s="88">
        <f t="shared" si="2"/>
        <v>0</v>
      </c>
      <c r="J40" s="124">
        <f t="shared" si="0"/>
        <v>0</v>
      </c>
      <c r="K40" s="124"/>
    </row>
    <row r="41" spans="2:11" x14ac:dyDescent="0.2">
      <c r="B41" s="41"/>
      <c r="C41" s="41"/>
      <c r="D41" s="41"/>
      <c r="E41" s="41"/>
      <c r="F41" s="41"/>
      <c r="G41" s="41"/>
      <c r="H41" s="41"/>
      <c r="I41" s="41"/>
      <c r="J41" s="41"/>
      <c r="K41" s="16"/>
    </row>
    <row r="42" spans="2:11" ht="13.15" customHeight="1" x14ac:dyDescent="0.2">
      <c r="B42" s="125" t="s">
        <v>62</v>
      </c>
      <c r="C42" s="125"/>
      <c r="D42" s="125"/>
      <c r="E42" s="42"/>
      <c r="F42" s="43"/>
      <c r="G42" s="43"/>
      <c r="H42" s="43"/>
      <c r="I42" s="42"/>
      <c r="J42" s="42"/>
      <c r="K42" s="44"/>
    </row>
    <row r="43" spans="2:11" x14ac:dyDescent="0.2">
      <c r="B43" s="125"/>
      <c r="C43" s="125"/>
      <c r="D43" s="125"/>
      <c r="E43" s="115" t="s">
        <v>71</v>
      </c>
      <c r="F43" s="115"/>
      <c r="G43" s="115"/>
      <c r="H43" s="115"/>
      <c r="I43" s="122" t="s">
        <v>8</v>
      </c>
      <c r="J43" s="122"/>
      <c r="K43" s="82" t="s">
        <v>9</v>
      </c>
    </row>
    <row r="44" spans="2:11" ht="13.15" customHeight="1" x14ac:dyDescent="0.2">
      <c r="B44" s="114" t="s">
        <v>10</v>
      </c>
      <c r="C44" s="114"/>
      <c r="D44" s="114"/>
      <c r="E44" s="121" t="s">
        <v>72</v>
      </c>
      <c r="F44" s="121"/>
      <c r="G44" s="121"/>
      <c r="H44" s="121"/>
      <c r="I44" s="122" t="s">
        <v>11</v>
      </c>
      <c r="J44" s="122"/>
      <c r="K44" s="81" t="s">
        <v>75</v>
      </c>
    </row>
    <row r="45" spans="2:11" ht="13.15" customHeight="1" x14ac:dyDescent="0.2">
      <c r="B45" s="114" t="s">
        <v>74</v>
      </c>
      <c r="C45" s="114"/>
      <c r="D45" s="114"/>
      <c r="E45" s="115" t="s">
        <v>73</v>
      </c>
      <c r="F45" s="115"/>
      <c r="G45" s="115"/>
      <c r="H45" s="115"/>
      <c r="I45" s="116" t="s">
        <v>12</v>
      </c>
      <c r="J45" s="116"/>
      <c r="K45" s="7"/>
    </row>
    <row r="46" spans="2:11" x14ac:dyDescent="0.2">
      <c r="B46" s="53"/>
      <c r="C46" s="53"/>
      <c r="D46" s="53"/>
      <c r="E46" s="1" t="s">
        <v>5</v>
      </c>
      <c r="F46" s="117"/>
      <c r="G46" s="117"/>
      <c r="H46" s="117"/>
      <c r="I46" s="118"/>
      <c r="J46" s="118"/>
      <c r="K46" s="118"/>
    </row>
    <row r="47" spans="2:11" ht="13.15" customHeight="1" thickBot="1" x14ac:dyDescent="0.25">
      <c r="B47" s="99" t="s">
        <v>13</v>
      </c>
      <c r="C47" s="54"/>
      <c r="D47" s="55"/>
      <c r="E47" s="101"/>
      <c r="F47" s="101"/>
      <c r="G47" s="56" t="s">
        <v>14</v>
      </c>
      <c r="H47" s="55"/>
      <c r="I47" s="57"/>
      <c r="J47" s="102" t="s">
        <v>15</v>
      </c>
      <c r="K47" s="103"/>
    </row>
    <row r="48" spans="2:11" ht="13.15" customHeight="1" thickBot="1" x14ac:dyDescent="0.25">
      <c r="B48" s="100"/>
      <c r="C48" s="104" t="s">
        <v>63</v>
      </c>
      <c r="D48" s="104"/>
      <c r="E48" s="104"/>
      <c r="F48" s="104"/>
      <c r="G48" s="105" t="s">
        <v>63</v>
      </c>
      <c r="H48" s="105"/>
      <c r="I48" s="105"/>
      <c r="J48" s="91"/>
      <c r="K48" s="92"/>
    </row>
    <row r="49" spans="2:11" ht="13.5" thickBot="1" x14ac:dyDescent="0.25">
      <c r="B49" s="100"/>
      <c r="C49" s="8"/>
      <c r="D49" s="9"/>
      <c r="E49" s="9"/>
      <c r="F49" s="10"/>
      <c r="G49" s="11"/>
      <c r="H49" s="9"/>
      <c r="I49" s="10"/>
      <c r="J49" s="11"/>
      <c r="K49" s="58"/>
    </row>
    <row r="50" spans="2:11" ht="13.5" customHeight="1" thickBot="1" x14ac:dyDescent="0.25">
      <c r="B50" s="93" t="s">
        <v>16</v>
      </c>
      <c r="C50" s="94" t="str">
        <f>B42</f>
        <v>Esimerkkiasunnot Oy</v>
      </c>
      <c r="D50" s="94"/>
      <c r="E50" s="94"/>
      <c r="F50" s="94"/>
      <c r="G50" s="12"/>
      <c r="H50" s="13"/>
      <c r="I50" s="13"/>
      <c r="J50" s="13"/>
      <c r="K50" s="59"/>
    </row>
    <row r="51" spans="2:11" ht="13.5" customHeight="1" thickBot="1" x14ac:dyDescent="0.25">
      <c r="B51" s="93"/>
      <c r="C51" s="94"/>
      <c r="D51" s="94"/>
      <c r="E51" s="94"/>
      <c r="F51" s="94"/>
      <c r="G51" s="12"/>
      <c r="H51" s="13"/>
      <c r="I51" s="13"/>
      <c r="J51" s="13"/>
      <c r="K51" s="59"/>
    </row>
    <row r="52" spans="2:11" ht="12.75" customHeight="1" x14ac:dyDescent="0.2">
      <c r="B52" s="60"/>
      <c r="F52" s="2"/>
      <c r="G52" s="12"/>
      <c r="H52" s="13"/>
      <c r="I52" s="13"/>
      <c r="J52" s="13"/>
      <c r="K52" s="59"/>
    </row>
    <row r="53" spans="2:11" x14ac:dyDescent="0.2">
      <c r="B53" s="61"/>
      <c r="F53" s="2"/>
      <c r="G53" s="12"/>
      <c r="H53" s="13"/>
      <c r="I53" s="13"/>
      <c r="J53" s="13"/>
      <c r="K53" s="59"/>
    </row>
    <row r="54" spans="2:11" x14ac:dyDescent="0.2">
      <c r="B54" s="61" t="s">
        <v>17</v>
      </c>
      <c r="C54" s="95" t="str">
        <f>B7</f>
        <v xml:space="preserve"> Kauppias Oy</v>
      </c>
      <c r="D54" s="95"/>
      <c r="E54" s="95"/>
      <c r="F54" s="95"/>
      <c r="G54" s="12"/>
      <c r="H54" s="13"/>
      <c r="I54" s="13"/>
      <c r="J54" s="13"/>
      <c r="K54" s="59"/>
    </row>
    <row r="55" spans="2:11" x14ac:dyDescent="0.2">
      <c r="B55" s="61"/>
      <c r="C55" s="95"/>
      <c r="D55" s="95"/>
      <c r="E55" s="95"/>
      <c r="F55" s="95"/>
      <c r="G55" s="12"/>
      <c r="H55" s="13"/>
      <c r="I55" s="13"/>
      <c r="J55" s="13"/>
      <c r="K55" s="59"/>
    </row>
    <row r="56" spans="2:11" ht="13.5" thickBot="1" x14ac:dyDescent="0.25">
      <c r="B56" s="61"/>
      <c r="C56" s="6"/>
      <c r="D56" s="2"/>
      <c r="E56" s="2"/>
      <c r="F56" s="2"/>
      <c r="G56" s="14"/>
      <c r="H56" s="15"/>
      <c r="I56" s="15"/>
      <c r="J56" s="15"/>
      <c r="K56" s="62"/>
    </row>
    <row r="57" spans="2:11" ht="13.5" thickBot="1" x14ac:dyDescent="0.25">
      <c r="B57" s="61" t="s">
        <v>7</v>
      </c>
      <c r="C57" s="16"/>
      <c r="D57" s="17"/>
      <c r="E57" s="17"/>
      <c r="F57" s="18"/>
      <c r="G57" s="96" t="s">
        <v>18</v>
      </c>
      <c r="H57" s="97">
        <v>20006</v>
      </c>
      <c r="I57" s="97"/>
      <c r="J57" s="97"/>
      <c r="K57" s="98"/>
    </row>
    <row r="58" spans="2:11" ht="13.5" thickBot="1" x14ac:dyDescent="0.25">
      <c r="B58" s="63"/>
      <c r="C58" s="19"/>
      <c r="D58" s="9"/>
      <c r="E58" s="9"/>
      <c r="F58" s="10"/>
      <c r="G58" s="96"/>
      <c r="H58" s="97"/>
      <c r="I58" s="97"/>
      <c r="J58" s="97"/>
      <c r="K58" s="98"/>
    </row>
    <row r="59" spans="2:11" ht="9.75" customHeight="1" thickBot="1" x14ac:dyDescent="0.25">
      <c r="B59" s="106" t="s">
        <v>19</v>
      </c>
      <c r="C59" s="108" t="s">
        <v>64</v>
      </c>
      <c r="D59" s="108"/>
      <c r="E59" s="108"/>
      <c r="F59" s="108"/>
      <c r="G59" s="110" t="s">
        <v>20</v>
      </c>
      <c r="H59" s="112" t="s">
        <v>65</v>
      </c>
      <c r="I59" s="112"/>
      <c r="J59" s="45" t="s">
        <v>21</v>
      </c>
      <c r="K59" s="64"/>
    </row>
    <row r="60" spans="2:11" ht="15" customHeight="1" x14ac:dyDescent="0.2">
      <c r="B60" s="107"/>
      <c r="C60" s="109"/>
      <c r="D60" s="109"/>
      <c r="E60" s="109"/>
      <c r="F60" s="109"/>
      <c r="G60" s="111"/>
      <c r="H60" s="113"/>
      <c r="I60" s="113"/>
      <c r="J60" s="119">
        <v>445.71</v>
      </c>
      <c r="K60" s="120"/>
    </row>
    <row r="61" spans="2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x14ac:dyDescent="0.2">
      <c r="B62" s="1"/>
      <c r="C62" s="2"/>
      <c r="D62" s="2"/>
      <c r="E62" s="2"/>
      <c r="F62" s="2"/>
      <c r="G62" s="2"/>
      <c r="H62" s="90"/>
      <c r="I62" s="90"/>
      <c r="J62" s="90"/>
      <c r="K62" s="90"/>
    </row>
  </sheetData>
  <sheetProtection algorithmName="SHA-512" hashValue="WCgo2giCnEHoGfK05KtD2PPQzwyZ+w19KSUXnRgz9ZBrotZZMNSYx7ctI0UsVl3VLEo6WoYYF6qP3rXFWXj/ow==" saltValue="noKORF7qBXMxULdF9h4kzA==" spinCount="100000" sheet="1" scenarios="1" formatCells="0" selectLockedCells="1"/>
  <mergeCells count="92">
    <mergeCell ref="B3:E4"/>
    <mergeCell ref="G3:K3"/>
    <mergeCell ref="I6:K6"/>
    <mergeCell ref="B7:E8"/>
    <mergeCell ref="G7:H7"/>
    <mergeCell ref="I7:K7"/>
    <mergeCell ref="I8:K8"/>
    <mergeCell ref="B9:E9"/>
    <mergeCell ref="I9:K9"/>
    <mergeCell ref="B10:E10"/>
    <mergeCell ref="I10:K10"/>
    <mergeCell ref="B11:E11"/>
    <mergeCell ref="I11:K11"/>
    <mergeCell ref="G12:H12"/>
    <mergeCell ref="I12:K12"/>
    <mergeCell ref="J20:K20"/>
    <mergeCell ref="B21:C21"/>
    <mergeCell ref="D21:F21"/>
    <mergeCell ref="G21:H21"/>
    <mergeCell ref="J21:K21"/>
    <mergeCell ref="B22:C22"/>
    <mergeCell ref="D22:F22"/>
    <mergeCell ref="G22:H22"/>
    <mergeCell ref="J22:K22"/>
    <mergeCell ref="B23:C23"/>
    <mergeCell ref="D23:F23"/>
    <mergeCell ref="G23:H23"/>
    <mergeCell ref="J23:K23"/>
    <mergeCell ref="B24:C24"/>
    <mergeCell ref="D24:F24"/>
    <mergeCell ref="J24:K24"/>
    <mergeCell ref="B26:D27"/>
    <mergeCell ref="E26:E27"/>
    <mergeCell ref="F26:F27"/>
    <mergeCell ref="G26:G27"/>
    <mergeCell ref="H26:H27"/>
    <mergeCell ref="J26:K26"/>
    <mergeCell ref="J27:K27"/>
    <mergeCell ref="B28:D28"/>
    <mergeCell ref="J28:K28"/>
    <mergeCell ref="B29:D29"/>
    <mergeCell ref="J29:K29"/>
    <mergeCell ref="B30:D30"/>
    <mergeCell ref="J30:K30"/>
    <mergeCell ref="B31:D31"/>
    <mergeCell ref="J31:K31"/>
    <mergeCell ref="B32:D32"/>
    <mergeCell ref="J32:K32"/>
    <mergeCell ref="B33:D33"/>
    <mergeCell ref="J33:K33"/>
    <mergeCell ref="B34:D34"/>
    <mergeCell ref="J34:K34"/>
    <mergeCell ref="B35:D35"/>
    <mergeCell ref="J35:K35"/>
    <mergeCell ref="B36:D36"/>
    <mergeCell ref="J36:K36"/>
    <mergeCell ref="J60:K60"/>
    <mergeCell ref="B44:D44"/>
    <mergeCell ref="E44:H44"/>
    <mergeCell ref="I44:J44"/>
    <mergeCell ref="B37:D37"/>
    <mergeCell ref="J37:K37"/>
    <mergeCell ref="B38:D38"/>
    <mergeCell ref="J38:K38"/>
    <mergeCell ref="B39:D39"/>
    <mergeCell ref="J39:K39"/>
    <mergeCell ref="B40:D40"/>
    <mergeCell ref="J40:K40"/>
    <mergeCell ref="B42:D43"/>
    <mergeCell ref="E43:H43"/>
    <mergeCell ref="I43:J43"/>
    <mergeCell ref="B45:D45"/>
    <mergeCell ref="E45:H45"/>
    <mergeCell ref="I45:J45"/>
    <mergeCell ref="F46:H46"/>
    <mergeCell ref="I46:K46"/>
    <mergeCell ref="H62:K62"/>
    <mergeCell ref="J48:K48"/>
    <mergeCell ref="B50:B51"/>
    <mergeCell ref="C50:F51"/>
    <mergeCell ref="C54:F55"/>
    <mergeCell ref="G57:G58"/>
    <mergeCell ref="H57:K58"/>
    <mergeCell ref="B47:B49"/>
    <mergeCell ref="E47:F47"/>
    <mergeCell ref="J47:K47"/>
    <mergeCell ref="C48:F48"/>
    <mergeCell ref="G48:I48"/>
    <mergeCell ref="B59:B60"/>
    <mergeCell ref="C59:F60"/>
    <mergeCell ref="G59:G60"/>
    <mergeCell ref="H59:I60"/>
  </mergeCells>
  <pageMargins left="0.86597222222222225" right="0.39374999999999999" top="0.39374999999999999" bottom="0.19652777777777777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alv</vt:lpstr>
      <vt:lpstr>VUOKRALASKU</vt:lpstr>
      <vt:lpstr>VUOKRALASKU!Tulostusalue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L6 Vuokralasku</dc:title>
  <dc:creator>Yritystulkki</dc:creator>
  <cp:lastModifiedBy>Henri Järvinen</cp:lastModifiedBy>
  <cp:lastPrinted>2025-12-17T09:57:28Z</cp:lastPrinted>
  <dcterms:created xsi:type="dcterms:W3CDTF">2015-10-28T13:15:04Z</dcterms:created>
  <dcterms:modified xsi:type="dcterms:W3CDTF">2025-12-17T10:01:36Z</dcterms:modified>
</cp:coreProperties>
</file>