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4 Arvonmäärityslaskuri\"/>
    </mc:Choice>
  </mc:AlternateContent>
  <xr:revisionPtr revIDLastSave="0" documentId="13_ncr:1_{722BE814-2D0E-419E-BD91-31C7EB9B2290}" xr6:coauthVersionLast="47" xr6:coauthVersionMax="47" xr10:uidLastSave="{00000000-0000-0000-0000-000000000000}"/>
  <workbookProtection workbookAlgorithmName="SHA-512" workbookHashValue="eO4BpVOZ4YqNEja9ng5YljholUAoYGaHMYG7eLdCV5yD1GWbLZjugrOxYNVLLg7GVAKnxXOxG54dXhdhQ0IXGA==" workbookSaltValue="8tJRCVnAi7IFv9YOGAxo9Q==" workbookSpinCount="100000" lockStructure="1"/>
  <bookViews>
    <workbookView xWindow="17895" yWindow="0" windowWidth="34605" windowHeight="20985" xr2:uid="{00000000-000D-0000-FFFF-FFFF00000000}"/>
  </bookViews>
  <sheets>
    <sheet name="Arvonmäärityslaskuri" sheetId="2" r:id="rId1"/>
    <sheet name="Arvonmääritys VEROTTAJALLE " sheetId="3" r:id="rId2"/>
  </sheets>
  <definedNames>
    <definedName name="_xlnm.Print_Area" localSheetId="1">'Arvonmääritys VEROTTAJALLE '!$B$1:$G$40</definedName>
    <definedName name="_xlnm.Print_Area" localSheetId="0">Arvonmäärityslaskuri!$B$2:$G$87</definedName>
    <definedName name="_xlnm.Print_Titles" localSheetId="0">Arvonmäärityslaskuri!$B:$G,Arvonmäärityslaskuri!$2:$8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7" i="2" s="1"/>
  <c r="G35" i="2"/>
  <c r="G37" i="2" s="1"/>
  <c r="E35" i="2"/>
  <c r="E20" i="2"/>
  <c r="G45" i="2" l="1"/>
  <c r="G39" i="2"/>
  <c r="F55" i="2"/>
  <c r="E18" i="2" l="1"/>
  <c r="G15" i="2"/>
  <c r="F15" i="2"/>
  <c r="E15" i="2"/>
  <c r="G18" i="2"/>
  <c r="F18" i="2"/>
  <c r="E21" i="2" l="1"/>
  <c r="G54" i="2"/>
  <c r="G47" i="2"/>
  <c r="F54" i="2"/>
  <c r="G48" i="2"/>
  <c r="F22" i="2" l="1"/>
  <c r="G22" i="2"/>
  <c r="E22" i="2"/>
  <c r="E34" i="2" l="1"/>
  <c r="E37" i="2" s="1"/>
  <c r="G30" i="3"/>
  <c r="G25" i="3"/>
  <c r="G29" i="3" s="1"/>
  <c r="G31" i="3" s="1"/>
  <c r="G15" i="3"/>
  <c r="G21" i="3" s="1"/>
  <c r="F15" i="3"/>
  <c r="F21" i="3" s="1"/>
  <c r="E15" i="3"/>
  <c r="E21" i="3" s="1"/>
  <c r="F21" i="2" l="1"/>
  <c r="G21" i="2"/>
  <c r="F20" i="2" l="1"/>
  <c r="G20" i="2"/>
  <c r="G34" i="2" s="1"/>
  <c r="F34" i="2" l="1"/>
  <c r="G60" i="2"/>
  <c r="F60" i="2" l="1"/>
  <c r="F64" i="2" s="1"/>
  <c r="F56" i="2"/>
  <c r="F62" i="2" l="1"/>
  <c r="F63" i="2"/>
  <c r="F61" i="2"/>
  <c r="G63" i="2" l="1"/>
  <c r="G64" i="2" l="1"/>
  <c r="G61" i="2"/>
  <c r="G62" i="2"/>
  <c r="G55" i="2"/>
  <c r="G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8" authorId="0" shapeId="0" xr:uid="{52FB7DFD-6B99-46CA-964D-8F7B407FF71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Verottajalle laskettava yrityksen arvo sukupolvenvaihdoksessa ja perinnönjaossa lasketaan Arvonmääritys VEROTTAJALLE -laskelmalla.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Tässä arvonmäärityslaskurissa on mahdollista käyttää oikaisuja.</t>
        </r>
        <r>
          <rPr>
            <sz val="10"/>
            <color indexed="81"/>
            <rFont val="Tahoma"/>
            <family val="2"/>
          </rPr>
          <t xml:space="preserve"> 
Oikaisuilla voidaan tilinpäätöksestä poistaa tai lisätä mm. tuottoja, kuluja, omaisuuksia ja etuja jotka eivät kuulu tai kuuluvat ostettavaan/myytävään liiketoimintaan ja näin saadaan näkyviin varsinaisen liiketoiminnan arvo.
</t>
        </r>
        <r>
          <rPr>
            <b/>
            <sz val="10"/>
            <color indexed="81"/>
            <rFont val="Tahoma"/>
            <family val="2"/>
          </rPr>
          <t>Täyttöohje</t>
        </r>
        <r>
          <rPr>
            <sz val="10"/>
            <color indexed="81"/>
            <rFont val="Tahoma"/>
            <family val="2"/>
          </rPr>
          <t xml:space="preserve">
Sijoita keltaisiin soluihin luvut tilinpäätöksestä.
Sijoita oransseihin soluihin luku, jolla oikaiset tilinpäätöstä. Lue solun muistiinpanoista etumerkin ohje. 
</t>
        </r>
        <r>
          <rPr>
            <b/>
            <sz val="10"/>
            <color indexed="81"/>
            <rFont val="Tahoma"/>
            <family val="2"/>
          </rPr>
          <t>Laskelma antaa tuloksen eri laskentatavoilla, sillä eri toimialoilla on erilaiset laskentatavat.
Lisätietoa ja ohjeita arvonmääritykseen:
yritysTULKKI -&gt; Toimiva yritys -&gt; YT24 Yrityksen arvonmäärityslaskuri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AFD57FCB-A2A9-4E52-9385-D296D58AF933}">
      <text>
        <r>
          <rPr>
            <sz val="10"/>
            <color indexed="81"/>
            <rFont val="Tahoma"/>
            <family val="2"/>
          </rPr>
          <t>Kirjoita kaikki luvut kokonaislukuina.</t>
        </r>
      </text>
    </comment>
    <comment ref="B16" authorId="0" shapeId="0" xr:uid="{2932780E-FF1C-4F35-B354-79213C9182AE}">
      <text>
        <r>
          <rPr>
            <sz val="10"/>
            <color indexed="81"/>
            <rFont val="Tahoma"/>
            <family val="2"/>
          </rPr>
          <t xml:space="preserve">Kirjoita selite oikaistavista tuotoista. Yritystoiminnan liikevaihdosta vähennetään myytävään/ostettavaan liiketoimintaan kuulumaton liikevaihto, esim arvopaperikaupan liikevaihto ja osinkotuotot. </t>
        </r>
      </text>
    </comment>
    <comment ref="E16" authorId="0" shapeId="0" xr:uid="{73BB766F-A4DC-4284-B51F-353EFC86087B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19" authorId="0" shapeId="0" xr:uid="{C064397B-E24C-4216-BE2C-375C8244D91A}">
      <text>
        <r>
          <rPr>
            <sz val="10"/>
            <color indexed="81"/>
            <rFont val="Tahoma"/>
            <family val="2"/>
          </rPr>
          <t xml:space="preserve">Kirjoita selite oikaistavista tuotoista. Niitä ovat varsinaiseen liiketoimintaan </t>
        </r>
        <r>
          <rPr>
            <b/>
            <sz val="10"/>
            <color indexed="81"/>
            <rFont val="Tahoma"/>
            <family val="2"/>
          </rPr>
          <t>kuulumattomat tuotot</t>
        </r>
        <r>
          <rPr>
            <sz val="10"/>
            <color indexed="81"/>
            <rFont val="Tahoma"/>
            <family val="2"/>
          </rPr>
          <t xml:space="preserve"> esimerkiksi:
- vuokratulot liiketiloista ja asunnoista, jotka eivät kuulu kauppaan
- omaisuuden myyntivoitot
- avustus tai tuki, jota ei ole kohdistettu tiettyyn laite- tai muuhun 
  hankintaan.</t>
        </r>
      </text>
    </comment>
    <comment ref="E19" authorId="0" shapeId="0" xr:uid="{090FEBF6-E98C-4A83-B16C-8B2AE16407C3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20" authorId="0" shapeId="0" xr:uid="{AA367516-22BD-40D7-A52D-08D4A3BCA200}">
      <text>
        <r>
          <rPr>
            <sz val="9"/>
            <color indexed="81"/>
            <rFont val="Tahoma"/>
            <family val="2"/>
          </rPr>
          <t>= Liikevaihto 12 kk + Liiketoiminnan muut tuotot 12 kk</t>
        </r>
      </text>
    </comment>
    <comment ref="E23" authorId="0" shapeId="0" xr:uid="{78334429-B477-4B84-91EB-EE6E90F96D2C}">
      <text>
        <r>
          <rPr>
            <sz val="10"/>
            <color indexed="81"/>
            <rFont val="Tahoma"/>
            <family val="2"/>
          </rPr>
          <t>Ostot tilikauden aikana, miinus merkki</t>
        </r>
      </text>
    </comment>
    <comment ref="E24" authorId="0" shapeId="0" xr:uid="{7ABFA577-693D-4883-8587-171D804ADD2F}">
      <text>
        <r>
          <rPr>
            <sz val="10"/>
            <color indexed="81"/>
            <rFont val="Tahoma"/>
            <family val="2"/>
          </rPr>
          <t>Varaston muutos on + tai -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vähennys.</t>
        </r>
      </text>
    </comment>
    <comment ref="B25" authorId="0" shapeId="0" xr:uid="{4ED0BDA3-A349-4AB9-BEE7-38A495A035BB}">
      <text>
        <r>
          <rPr>
            <sz val="10"/>
            <color indexed="81"/>
            <rFont val="Tahoma"/>
            <family val="2"/>
          </rPr>
          <t>Kirjoita selite oikaisun kohteesta. Liiketoiminnan ostoista vähennetään ostot, jotka eivät kohdistu myytävään /ostettavaan liiketoimintaan.</t>
        </r>
      </text>
    </comment>
    <comment ref="E25" authorId="0" shapeId="0" xr:uid="{8461DD06-7426-4CAF-A5E2-A9E4E075B79A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B26" authorId="0" shapeId="0" xr:uid="{DB936D57-9BA6-4998-82D2-FF6BDE4616AD}">
      <text>
        <r>
          <rPr>
            <sz val="10"/>
            <color indexed="81"/>
            <rFont val="Tahoma"/>
            <family val="2"/>
          </rPr>
          <t>Kirjoita selite oikaisun kohteesta. Varaston arvosta vähennetään
- myytävään /ostettavaan liiketoimintaan kuulumaton 
  varastonmuutos
- epäkurantin tavaran arvo</t>
        </r>
      </text>
    </comment>
    <comment ref="E26" authorId="0" shapeId="0" xr:uid="{2BC648F5-8A1E-4205-8514-F4CBC514AC93}">
      <text>
        <r>
          <rPr>
            <sz val="10"/>
            <color indexed="81"/>
            <rFont val="Tahoma"/>
            <family val="2"/>
          </rPr>
          <t>Varaston arvon vähennys, ilmoita luku negatiiivisena (-)</t>
        </r>
      </text>
    </comment>
    <comment ref="B28" authorId="0" shapeId="0" xr:uid="{67A0F5CA-D6B8-4E97-A6DD-0A8A2E7E3673}">
      <text>
        <r>
          <rPr>
            <sz val="10"/>
            <color indexed="81"/>
            <rFont val="Tahoma"/>
            <family val="2"/>
          </rPr>
          <t>Kirjoita selite oikaisun kohteesta. Ulkopuolisten palveluiden ostoista vähennetään myytävään /ostettavaan liiketoimintaan kuulumatottomat ostot.</t>
        </r>
      </text>
    </comment>
    <comment ref="E28" authorId="0" shapeId="0" xr:uid="{3F1BDF85-E8D5-41B0-BC3A-3F08EB4EA755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E29" authorId="0" shapeId="0" xr:uid="{F3040D28-2AA5-42CA-A5E8-FAA4009E0D30}">
      <text>
        <r>
          <rPr>
            <sz val="10"/>
            <color indexed="81"/>
            <rFont val="Tahoma"/>
            <family val="2"/>
          </rPr>
          <t>Henkilöstökulut, miinus merkki</t>
        </r>
      </text>
    </comment>
    <comment ref="B30" authorId="0" shapeId="0" xr:uid="{0AEC7677-E4E2-4306-8B5D-ABBA942C4CF5}">
      <text>
        <r>
          <rPr>
            <b/>
            <sz val="10"/>
            <color indexed="81"/>
            <rFont val="Tahoma"/>
            <family val="2"/>
          </rPr>
          <t>Henkilöstökuluissa oikaistavia eriä:</t>
        </r>
        <r>
          <rPr>
            <sz val="10"/>
            <color indexed="81"/>
            <rFont val="Tahoma"/>
            <family val="2"/>
          </rPr>
          <t xml:space="preserve">
- vapaaehtoisten eläke- ja henkivakuutusmaksujen sekä 
  henkilökuntaetujen poistaminen/lisääminen
- muutokset yksityisottoihin
- yrittäjien maksamattomat tai pienet palkat vastaamaan todellisia
- poistamalla/lisäämällä yrittäjäeläkkeen maksut
- Ay, Ky: Verotusperusteiden lisäys/vähennys, merkitään vastakkaisella 
  etumerkillä (esim. miinusmerkki tuloslaskelmassa, oikasuun plus). 
  Jos varaus purettu ennen myyntiä, niin ei huomioida.</t>
        </r>
      </text>
    </comment>
    <comment ref="E30" authorId="0" shapeId="0" xr:uid="{94F1CA46-7B84-4FD7-AE93-51B4A2580D3A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E31" authorId="0" shapeId="0" xr:uid="{263C04DE-B03E-417A-8F0E-014FEF3C1B0D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3" authorId="0" shapeId="0" xr:uid="{BF5C86AC-5FB4-4533-BDD3-9F6EE0BA226E}">
      <text>
        <r>
          <rPr>
            <b/>
            <sz val="10"/>
            <color indexed="81"/>
            <rFont val="Tahoma"/>
            <family val="2"/>
          </rPr>
          <t>Liiketoiminnan muita kuluja ovat esim.</t>
        </r>
        <r>
          <rPr>
            <sz val="10"/>
            <color indexed="81"/>
            <rFont val="Tahoma"/>
            <family val="2"/>
          </rPr>
          <t xml:space="preserve">
- luontoiseduista aiheutuvat kulut
- toimitilavuokrista aiheutuvat kulut
- asuntojen hoito- ja ylläpitokulut
- edustuskulut</t>
        </r>
      </text>
    </comment>
    <comment ref="E33" authorId="0" shapeId="0" xr:uid="{4C26206E-0A05-4784-B4B8-28F7388F4C97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6" authorId="0" shapeId="0" xr:uid="{B8FE9FC3-F210-4063-91BD-2EA714A4B62C}">
      <text>
        <r>
          <rPr>
            <b/>
            <sz val="10"/>
            <color indexed="81"/>
            <rFont val="Tahoma"/>
            <family val="2"/>
          </rPr>
          <t xml:space="preserve">Tilinpäätöksen alimmainen rivi eli voitto tai tappio verojen yms. jälkeen. </t>
        </r>
      </text>
    </comment>
    <comment ref="B40" authorId="0" shapeId="0" xr:uid="{EBEB1E24-D008-4707-BD27-40415D8102C6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G40" authorId="0" shapeId="0" xr:uid="{C1DD2C74-3AD5-4983-A244-C82D88A2E5FE}">
      <text>
        <r>
          <rPr>
            <sz val="10"/>
            <color indexed="81"/>
            <rFont val="Tahoma"/>
            <family val="2"/>
          </rPr>
          <t>Varojen vähennys, 
miinus (-) merkki</t>
        </r>
      </text>
    </comment>
    <comment ref="F41" authorId="0" shapeId="0" xr:uid="{3B364CA7-328C-4D06-9732-BA3C8721A43A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2" authorId="0" shapeId="0" xr:uid="{BAE70674-065D-47DA-90ED-B586CC8DB3DC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3" authorId="0" shapeId="0" xr:uid="{998A95DE-571A-44DA-9033-AEDA641939E2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6" authorId="0" shapeId="0" xr:uid="{74AFC13C-3793-41AC-9DA8-904FBF98F86C}">
      <text>
        <r>
          <rPr>
            <sz val="10"/>
            <color indexed="81"/>
            <rFont val="Tahoma"/>
            <family val="2"/>
          </rPr>
          <t xml:space="preserve">Kirjoita selite oikaistavista veloista. Yritystoiminnan veloista vähennetään kaupan ulkopuolelle myyjälle jäävät velat tilinpäätöksen arvoilla. </t>
        </r>
        <r>
          <rPr>
            <i/>
            <sz val="10"/>
            <color indexed="81"/>
            <rFont val="Tahoma"/>
            <family val="2"/>
          </rPr>
          <t>Esim. toimitila vähennetään arvonmäärityksestä pois niin silloin vähennetään myös toimitilaan kohdistuva velka.</t>
        </r>
      </text>
    </comment>
    <comment ref="G46" authorId="0" shapeId="0" xr:uid="{B6E1F923-6206-41B8-88D4-CCD4084D23D1}">
      <text>
        <r>
          <rPr>
            <sz val="10"/>
            <color indexed="81"/>
            <rFont val="Tahoma"/>
            <family val="2"/>
          </rPr>
          <t>Velkojen vähennys, 
plus (+) merkki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E14" authorId="0" shapeId="0" xr:uid="{26D85B9E-F3A6-48A6-AD2C-2073F5990B03}">
      <text>
        <r>
          <rPr>
            <sz val="10"/>
            <color indexed="81"/>
            <rFont val="Tahoma"/>
            <family val="2"/>
          </rPr>
          <t>Yritystoiminnan tuotoista vähennetään tuotot, jotka eivät sisälly ostettavaan liiketoimintaan. Jos kysymyksessä on perinnönjako tai sukupolvenvaihdos, on "Liiketoiminnan muut tuotot" tilinpäätöksen mukainen.</t>
        </r>
      </text>
    </comment>
    <comment ref="B15" authorId="0" shapeId="0" xr:uid="{D2D9F57D-9E59-4E46-A059-6D695BF7423F}">
      <text>
        <r>
          <rPr>
            <sz val="10"/>
            <color indexed="81"/>
            <rFont val="Tahoma"/>
            <family val="2"/>
          </rPr>
          <t>= Liikevaihto 12 kk + liiketoiminnan muut tuotot 12 kk</t>
        </r>
      </text>
    </comment>
    <comment ref="E16" authorId="0" shapeId="0" xr:uid="{80AF6CC2-9E79-4116-9222-E5E8A5D0D55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6" authorId="0" shapeId="0" xr:uid="{B3904F74-0C08-44FF-B721-84F71BFA2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G16" authorId="0" shapeId="0" xr:uid="{7D08F1B2-4E55-40B9-BD5B-6FFD9D2827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22" authorId="0" shapeId="0" xr:uid="{E3B733D4-6976-4A37-9F91-E16A2D4E9257}">
      <text>
        <r>
          <rPr>
            <sz val="10"/>
            <color indexed="81"/>
            <rFont val="Tahoma"/>
            <family val="2"/>
          </rPr>
          <t>Löytyy tuloslaskelman alimmalta riviltä</t>
        </r>
      </text>
    </comment>
    <comment ref="G23" authorId="0" shapeId="0" xr:uid="{A8CE51AE-144F-4824-B505-ACA1B8F0407A}">
      <text>
        <r>
          <rPr>
            <sz val="10"/>
            <color indexed="81"/>
            <rFont val="Tahoma"/>
            <family val="2"/>
          </rPr>
          <t>Yritystoiminnan varoista vähennetään yrityskaupan ulkopuolelle myyjälle jäävät varallisuuserät. Jos kysymyksessä on perinnönjako tai sukupolvenvaihdos, on "Varat" tilinpäätöksen mukainen.</t>
        </r>
      </text>
    </comment>
    <comment ref="G24" authorId="0" shapeId="0" xr:uid="{E7018E23-01E4-46FB-9EF3-A356A7346E73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Kirjoita summa negatiivisena!</t>
        </r>
        <r>
          <rPr>
            <sz val="10"/>
            <color indexed="81"/>
            <rFont val="Tahoma"/>
            <family val="2"/>
          </rPr>
          <t xml:space="preserve">
Yritystoiminnan veloista vähennetään yrityskaupan ulkopuolelle myyjälle jäävään varallisuuteen liittyvät velat. Jos kysymyksessä on perinnönjako tai sukupolvenvaihdos, on "Velat" tilinpäätöksen mukainen.
</t>
        </r>
      </text>
    </comment>
  </commentList>
</comments>
</file>

<file path=xl/sharedStrings.xml><?xml version="1.0" encoding="utf-8"?>
<sst xmlns="http://schemas.openxmlformats.org/spreadsheetml/2006/main" count="120" uniqueCount="87">
  <si>
    <t xml:space="preserve"> </t>
  </si>
  <si>
    <t>Toteutunut tilikausi</t>
  </si>
  <si>
    <t>Y-tunnus</t>
  </si>
  <si>
    <t xml:space="preserve"> Tilikauden päättymisajankohta</t>
  </si>
  <si>
    <t xml:space="preserve"> Tilikauden pituus (kk)</t>
  </si>
  <si>
    <t>-</t>
  </si>
  <si>
    <t>+/-</t>
  </si>
  <si>
    <t>Käyttäjä käyttää laskuria ja tulkitsee tuloksia omalla vastuullaan. Käytä aina lopulliseen hinnanmääritykseen ulkopuolisten asiantuntijoiden apua.</t>
  </si>
  <si>
    <t>Laskelman antamien tulosten oikeellisuus ja vastuu tuloksista</t>
  </si>
  <si>
    <t>Käyttäjä tiedostaa, että laskurin antamat hinta-arviot ovat viitteellisiä ja suuntaa-antavia, eivätkä lasketut arvot ole tae yrityskaupan hinnasta.</t>
  </si>
  <si>
    <t xml:space="preserve">YT24 Yrityksen arvonmäärityslaskuri </t>
  </si>
  <si>
    <t xml:space="preserve"> -</t>
  </si>
  <si>
    <t>Päivämäärä</t>
  </si>
  <si>
    <t>Aika ja paikka</t>
  </si>
  <si>
    <t>Laatijan nimi</t>
  </si>
  <si>
    <t>Kolmen vuoden käyttökatteen keskiarvo</t>
  </si>
  <si>
    <t>4 x kolmen vuoden käyttökatteen keskiarvo</t>
  </si>
  <si>
    <t>5 x kolmen vuoden käyttökatteen keskiarvo</t>
  </si>
  <si>
    <t>2 x kolmen vuoden käyttökatteen keskiarvo</t>
  </si>
  <si>
    <t>3 x kolmen vuoden käyttökatteen keskiarvo</t>
  </si>
  <si>
    <t>1.1 Oikaistu liikevaihto</t>
  </si>
  <si>
    <t>3.1 Liiketoiminnan tuotot yhteensä oikaistu</t>
  </si>
  <si>
    <t xml:space="preserve"> 2.1. Liiketoiminnan muut tuotot oikaistu</t>
  </si>
  <si>
    <t xml:space="preserve"> 12. Nettovarallisuus = yrityksen substanssiarvo </t>
  </si>
  <si>
    <t xml:space="preserve"> 8.1 KÄYTTÖKATE OIKAISTU</t>
  </si>
  <si>
    <t xml:space="preserve"> 12.1 Nettovarallisuus = yrityksen substanssiarvo oikaisun jälkeen</t>
  </si>
  <si>
    <t>Muistiinpanot</t>
  </si>
  <si>
    <t xml:space="preserve"> 9.1 TILIKAUDEN VOITTO (TAPPIO) OIKAISTU</t>
  </si>
  <si>
    <t>TILINPÄÄTÖS</t>
  </si>
  <si>
    <t>OIKAISTU</t>
  </si>
  <si>
    <t>1. Kolmen viimeisen tilikauden tiedot</t>
  </si>
  <si>
    <t xml:space="preserve"> LIIKEVAIHTO</t>
  </si>
  <si>
    <t xml:space="preserve"> Liiketoiminnan muut tuotot</t>
  </si>
  <si>
    <t xml:space="preserve"> LIIKETOIMINNAN TUOTOT YHTEENSÄ</t>
  </si>
  <si>
    <t xml:space="preserve"> Ulkopuoliset palvelut                           </t>
  </si>
  <si>
    <t xml:space="preserve"> Henkilöstökulut                              </t>
  </si>
  <si>
    <t xml:space="preserve"> Liiketoiminnan muut kulut</t>
  </si>
  <si>
    <t xml:space="preserve"> Varaston lisäys/vähennys</t>
  </si>
  <si>
    <t xml:space="preserve"> KÄYTTÖKATE</t>
  </si>
  <si>
    <t xml:space="preserve"> TILIKAUDEN VOITTO (TAPPIO)</t>
  </si>
  <si>
    <t xml:space="preserve"> Varat (TASE Vastaavaa loppusumma)</t>
  </si>
  <si>
    <t xml:space="preserve"> Velat (TASE/Pitkä- ja lyhytaikainen velka yhteensä)</t>
  </si>
  <si>
    <t xml:space="preserve"> Nettovarallisuus = yrityksen substanssiarvo euroa</t>
  </si>
  <si>
    <r>
      <t xml:space="preserve"> 2.1 Substanssiarvo </t>
    </r>
    <r>
      <rPr>
        <sz val="11"/>
        <color theme="1"/>
        <rFont val="Calibri"/>
        <family val="2"/>
        <scheme val="minor"/>
      </rPr>
      <t>(varat - velat)</t>
    </r>
  </si>
  <si>
    <r>
      <t xml:space="preserve"> 2.2 Tuottoarvo </t>
    </r>
    <r>
      <rPr>
        <sz val="11"/>
        <color theme="1"/>
        <rFont val="Calibri"/>
        <family val="2"/>
        <scheme val="minor"/>
      </rPr>
      <t>(3 tilikauden voittojen keskiarvo / 15%)</t>
    </r>
  </si>
  <si>
    <r>
      <t xml:space="preserve"> 2.3 Käypä arvo </t>
    </r>
    <r>
      <rPr>
        <sz val="11"/>
        <color theme="1"/>
        <rFont val="Calibri"/>
        <family val="2"/>
        <scheme val="minor"/>
      </rPr>
      <t>(substanssiarvon ja tuottoarvon keskiarvo)</t>
    </r>
  </si>
  <si>
    <t>Laatija</t>
  </si>
  <si>
    <t>Lisätietoja</t>
  </si>
  <si>
    <t xml:space="preserve"> Aineet, tarvikkeet ja tavarat                 </t>
  </si>
  <si>
    <t>OHJE</t>
  </si>
  <si>
    <t>2. Yrityksen laskennallinen arvo (euroa)</t>
  </si>
  <si>
    <t xml:space="preserve"> Varoista vähennetään: saamiset</t>
  </si>
  <si>
    <t>Ostot tilikauden aikana, oikaisut</t>
  </si>
  <si>
    <t>Liiketoiminnan muut tuotot, oikaistu</t>
  </si>
  <si>
    <t>Varaston lisäys/vähennys, oikaisut</t>
  </si>
  <si>
    <t xml:space="preserve">Ulkopuoliset palvelut oikaisut  </t>
  </si>
  <si>
    <t>Liiketoiminnan muut kulut, oikaisut</t>
  </si>
  <si>
    <t xml:space="preserve"> Varoista vähennetään: pysyvät vastaavat </t>
  </si>
  <si>
    <t xml:space="preserve"> Varoista vähennetään: vaihto-omaisuus</t>
  </si>
  <si>
    <t>Kaupan ulkopuolelle jäävät velat</t>
  </si>
  <si>
    <t xml:space="preserve"> Varoista vähennetään: rahat ja pankkisaamiset</t>
  </si>
  <si>
    <t>Liikevaihdon oikaisut</t>
  </si>
  <si>
    <t>Yrityksen arvo</t>
  </si>
  <si>
    <t xml:space="preserve"> 10.1 Varat, oikaistu </t>
  </si>
  <si>
    <r>
      <t xml:space="preserve"> 1. Liikevaihto </t>
    </r>
    <r>
      <rPr>
        <sz val="10"/>
        <color theme="1"/>
        <rFont val="Tahoma"/>
        <family val="2"/>
      </rPr>
      <t>tilinpäätöksessä</t>
    </r>
  </si>
  <si>
    <r>
      <t xml:space="preserve"> 2. Liiketoiminnan muut tuotot </t>
    </r>
    <r>
      <rPr>
        <sz val="10"/>
        <color theme="1"/>
        <rFont val="Tahoma"/>
        <family val="2"/>
      </rPr>
      <t>tilinpäätöksessä</t>
    </r>
  </si>
  <si>
    <r>
      <t xml:space="preserve"> 3. Liiketoiminnan tuotot yhteensä </t>
    </r>
    <r>
      <rPr>
        <sz val="10"/>
        <color theme="1"/>
        <rFont val="Tahoma"/>
        <family val="2"/>
      </rPr>
      <t>tilinpäätöksessä</t>
    </r>
  </si>
  <si>
    <r>
      <t xml:space="preserve"> 4. Aineet, tarvikkeet ja tavarat </t>
    </r>
    <r>
      <rPr>
        <sz val="10"/>
        <color theme="1"/>
        <rFont val="Tahoma"/>
        <family val="2"/>
      </rPr>
      <t>tilinpäätöksessä</t>
    </r>
  </si>
  <si>
    <r>
      <t xml:space="preserve"> 5. Ulkopuoliset palvelut </t>
    </r>
    <r>
      <rPr>
        <sz val="10"/>
        <color theme="1"/>
        <rFont val="Tahoma"/>
        <family val="2"/>
      </rPr>
      <t xml:space="preserve">tilinpäätöksessä              </t>
    </r>
    <r>
      <rPr>
        <b/>
        <sz val="10"/>
        <color theme="1"/>
        <rFont val="Tahoma"/>
        <family val="2"/>
      </rPr>
      <t xml:space="preserve">         </t>
    </r>
  </si>
  <si>
    <r>
      <t xml:space="preserve"> 6. Henkilöstökulut </t>
    </r>
    <r>
      <rPr>
        <sz val="10"/>
        <color theme="1"/>
        <rFont val="Tahoma"/>
        <family val="2"/>
      </rPr>
      <t xml:space="preserve">tilinpäätöksessä                  </t>
    </r>
    <r>
      <rPr>
        <b/>
        <sz val="10"/>
        <color theme="1"/>
        <rFont val="Tahoma"/>
        <family val="2"/>
      </rPr>
      <t xml:space="preserve">  </t>
    </r>
  </si>
  <si>
    <r>
      <t xml:space="preserve"> 7. Liiketoiminnan muut kulut </t>
    </r>
    <r>
      <rPr>
        <sz val="10"/>
        <color theme="1"/>
        <rFont val="Tahoma"/>
        <family val="2"/>
      </rPr>
      <t>tilinpäätöksessä</t>
    </r>
  </si>
  <si>
    <r>
      <t xml:space="preserve"> 8. KÄYTTÖKATE </t>
    </r>
    <r>
      <rPr>
        <sz val="10"/>
        <color theme="1"/>
        <rFont val="Tahoma"/>
        <family val="2"/>
      </rPr>
      <t>TILINPÄÄTÖKSEN MUKAAN</t>
    </r>
  </si>
  <si>
    <r>
      <t xml:space="preserve"> 11. Velat </t>
    </r>
    <r>
      <rPr>
        <sz val="10"/>
        <color theme="1"/>
        <rFont val="Tahoma"/>
        <family val="2"/>
      </rPr>
      <t xml:space="preserve">(TASE/Pitkä- ja lyhytaikainen velka yhteensä tilinpäätöksessä)      </t>
    </r>
    <r>
      <rPr>
        <b/>
        <sz val="10"/>
        <color theme="1"/>
        <rFont val="Tahoma"/>
        <family val="2"/>
      </rPr>
      <t xml:space="preserve">  </t>
    </r>
  </si>
  <si>
    <r>
      <t xml:space="preserve"> 10. Varat </t>
    </r>
    <r>
      <rPr>
        <sz val="10"/>
        <color theme="1"/>
        <rFont val="Tahoma"/>
        <family val="2"/>
      </rPr>
      <t>(TASE Vastaavaa loppusumma tilinpäätöksessä)</t>
    </r>
  </si>
  <si>
    <t xml:space="preserve">11.1 Velat, oikaistu         </t>
  </si>
  <si>
    <t>Henkilöstökulujen oikaisu</t>
  </si>
  <si>
    <t xml:space="preserve">Yrityksen nimi </t>
  </si>
  <si>
    <t>Yrityksen laskennallinen arvo</t>
  </si>
  <si>
    <t>Kolmen viimeisen tilikauden tiedot</t>
  </si>
  <si>
    <r>
      <t xml:space="preserve"> </t>
    </r>
    <r>
      <rPr>
        <b/>
        <sz val="11"/>
        <color theme="1"/>
        <rFont val="Calibri"/>
        <family val="2"/>
        <scheme val="minor"/>
      </rPr>
      <t>2.2 Tuottoarvo</t>
    </r>
    <r>
      <rPr>
        <sz val="10"/>
        <color theme="1"/>
        <rFont val="Calibri"/>
        <family val="2"/>
        <scheme val="minor"/>
      </rPr>
      <t xml:space="preserve"> (3 tilikauden voittojen keskiarvo/15%)</t>
    </r>
  </si>
  <si>
    <r>
      <t xml:space="preserve"> </t>
    </r>
    <r>
      <rPr>
        <b/>
        <sz val="11"/>
        <color theme="1"/>
        <rFont val="Calibri"/>
        <family val="2"/>
        <scheme val="minor"/>
      </rPr>
      <t>2.1 Substanssiarvo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(varat - velat)</t>
    </r>
  </si>
  <si>
    <r>
      <rPr>
        <b/>
        <sz val="11"/>
        <color theme="1"/>
        <rFont val="Calibri"/>
        <family val="2"/>
        <scheme val="minor"/>
      </rPr>
      <t xml:space="preserve"> 2.3 Käypä 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(keskiarvo 2.1 ja 2.2)</t>
    </r>
  </si>
  <si>
    <t>X/20XX</t>
  </si>
  <si>
    <t xml:space="preserve"> 9. TILIKAUDEN VOITTO (TAPPIO) </t>
  </si>
  <si>
    <t>Ostot tilikauden aikana tilinpäätöksessä</t>
  </si>
  <si>
    <t>Varaston lisäys/vähennys tilinpäätöksessä</t>
  </si>
  <si>
    <t>Päivitys 10.2.2026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</si>
</sst>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d\.m\.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Verdana"/>
      <family val="2"/>
    </font>
    <font>
      <i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3" borderId="0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quotePrefix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/>
    <xf numFmtId="165" fontId="2" fillId="0" borderId="12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7"/>
    </xf>
    <xf numFmtId="0" fontId="0" fillId="0" borderId="10" xfId="0" applyBorder="1"/>
    <xf numFmtId="14" fontId="2" fillId="0" borderId="0" xfId="0" applyNumberFormat="1" applyFont="1"/>
    <xf numFmtId="3" fontId="0" fillId="0" borderId="0" xfId="0" applyNumberForma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3" fillId="2" borderId="0" xfId="0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6" fillId="0" borderId="4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indent="3"/>
    </xf>
    <xf numFmtId="0" fontId="25" fillId="0" borderId="2" xfId="0" applyFont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165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2" xfId="0" applyBorder="1" applyAlignment="1">
      <alignment horizontal="left" vertical="center" indent="1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/>
    <xf numFmtId="3" fontId="24" fillId="3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3" fontId="26" fillId="6" borderId="1" xfId="1" applyNumberFormat="1" applyFont="1" applyFill="1" applyBorder="1" applyAlignment="1" applyProtection="1">
      <alignment horizontal="center" vertical="center"/>
      <protection locked="0"/>
    </xf>
    <xf numFmtId="3" fontId="28" fillId="2" borderId="1" xfId="1" applyNumberFormat="1" applyFont="1" applyFill="1" applyBorder="1" applyAlignment="1" applyProtection="1">
      <alignment horizontal="center" vertical="center"/>
      <protection locked="0"/>
    </xf>
    <xf numFmtId="3" fontId="24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 indent="11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16" xfId="0" applyFont="1" applyFill="1" applyBorder="1" applyAlignment="1" applyProtection="1">
      <alignment horizontal="right" vertical="center" indent="1"/>
      <protection locked="0"/>
    </xf>
    <xf numFmtId="0" fontId="24" fillId="0" borderId="1" xfId="0" applyFont="1" applyBorder="1" applyAlignment="1">
      <alignment horizontal="left" vertical="center" wrapText="1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 wrapText="1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indent="1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FFCC"/>
      <color rgb="FF0152A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'Arvonm&#228;&#228;ritys VEROTTAJALLE 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rvonm&#228;&#228;rityslaskuri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</xdr:colOff>
      <xdr:row>1</xdr:row>
      <xdr:rowOff>97278</xdr:rowOff>
    </xdr:from>
    <xdr:to>
      <xdr:col>1</xdr:col>
      <xdr:colOff>962024</xdr:colOff>
      <xdr:row>1</xdr:row>
      <xdr:rowOff>452994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863C79E-5E1C-1565-6A22-1D7A27A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" y="287778"/>
          <a:ext cx="917320" cy="355716"/>
        </a:xfrm>
        <a:prstGeom prst="rect">
          <a:avLst/>
        </a:prstGeom>
      </xdr:spPr>
    </xdr:pic>
    <xdr:clientData/>
  </xdr:twoCellAnchor>
  <xdr:twoCellAnchor>
    <xdr:from>
      <xdr:col>7</xdr:col>
      <xdr:colOff>411764</xdr:colOff>
      <xdr:row>1</xdr:row>
      <xdr:rowOff>373902</xdr:rowOff>
    </xdr:from>
    <xdr:to>
      <xdr:col>10</xdr:col>
      <xdr:colOff>47329</xdr:colOff>
      <xdr:row>3</xdr:row>
      <xdr:rowOff>85192</xdr:rowOff>
    </xdr:to>
    <xdr:sp macro="" textlink="">
      <xdr:nvSpPr>
        <xdr:cNvPr id="5" name="Suorakulmio: Pyöristetyt kulma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7F348-78C4-98A3-40BF-DA191F4962CA}"/>
            </a:ext>
          </a:extLst>
        </xdr:cNvPr>
        <xdr:cNvSpPr/>
      </xdr:nvSpPr>
      <xdr:spPr>
        <a:xfrm>
          <a:off x="7785652" y="558485"/>
          <a:ext cx="1386746" cy="511154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</a:t>
          </a:r>
          <a:b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</a:t>
          </a:r>
          <a:endParaRPr lang="fi-FI" sz="9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5</xdr:col>
      <xdr:colOff>876300</xdr:colOff>
      <xdr:row>1</xdr:row>
      <xdr:rowOff>28575</xdr:rowOff>
    </xdr:from>
    <xdr:to>
      <xdr:col>6</xdr:col>
      <xdr:colOff>878118</xdr:colOff>
      <xdr:row>3</xdr:row>
      <xdr:rowOff>152400</xdr:rowOff>
    </xdr:to>
    <xdr:pic>
      <xdr:nvPicPr>
        <xdr:cNvPr id="80" name="Kuva 79">
          <a:extLst>
            <a:ext uri="{FF2B5EF4-FFF2-40B4-BE49-F238E27FC236}">
              <a16:creationId xmlns:a16="http://schemas.microsoft.com/office/drawing/2014/main" id="{EB30A8E1-534A-C216-EC8A-FB419FBC1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219075"/>
          <a:ext cx="916218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94013</xdr:colOff>
      <xdr:row>0</xdr:row>
      <xdr:rowOff>123701</xdr:rowOff>
    </xdr:from>
    <xdr:to>
      <xdr:col>6</xdr:col>
      <xdr:colOff>993175</xdr:colOff>
      <xdr:row>2</xdr:row>
      <xdr:rowOff>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3C67F1-479B-086A-49EF-06B56B77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610" y="123701"/>
          <a:ext cx="899162" cy="402337"/>
        </a:xfrm>
        <a:prstGeom prst="rect">
          <a:avLst/>
        </a:prstGeom>
      </xdr:spPr>
    </xdr:pic>
    <xdr:clientData/>
  </xdr:twoCellAnchor>
  <xdr:twoCellAnchor>
    <xdr:from>
      <xdr:col>7</xdr:col>
      <xdr:colOff>435430</xdr:colOff>
      <xdr:row>7</xdr:row>
      <xdr:rowOff>54429</xdr:rowOff>
    </xdr:from>
    <xdr:to>
      <xdr:col>13</xdr:col>
      <xdr:colOff>613559</xdr:colOff>
      <xdr:row>19</xdr:row>
      <xdr:rowOff>14844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556C4705-EE20-415C-ACF6-5929518BBCDF}"/>
            </a:ext>
          </a:extLst>
        </xdr:cNvPr>
        <xdr:cNvSpPr txBox="1"/>
      </xdr:nvSpPr>
      <xdr:spPr>
        <a:xfrm>
          <a:off x="6575963" y="1350819"/>
          <a:ext cx="4096986" cy="2469077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/>
        </a:p>
        <a:p>
          <a:r>
            <a:rPr lang="fi-FI" sz="1100" b="1"/>
            <a:t>OHJE</a:t>
          </a:r>
        </a:p>
        <a:p>
          <a:endParaRPr lang="fi-FI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 laskettava yrityksen arvo.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Tätä yrityksen arvoa tarvitaan sukupolvenvaihdoksessa ja perinnönjaossa.</a:t>
          </a:r>
          <a:endParaRPr lang="fi-FI">
            <a:effectLst/>
          </a:endParaRPr>
        </a:p>
        <a:p>
          <a:pPr marL="0" indent="0">
            <a:buFont typeface="Arial" panose="020B0604020202020204" pitchFamily="34" charset="0"/>
            <a:buNone/>
          </a:pPr>
          <a:br>
            <a:rPr lang="fi-FI" sz="11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 laskee yrityksen arvon seuraavasti:</a:t>
          </a:r>
        </a:p>
        <a:p>
          <a:pPr marL="0" indent="0">
            <a:buFont typeface="Arial" panose="020B0604020202020204" pitchFamily="34" charset="0"/>
            <a:buNone/>
          </a:pPr>
          <a:endParaRPr lang="fi-FI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tuottoarvo on suurempi kuin substanssiarvo, käypä arvo on tuottoarvon ja substanssiarvon keskiarvon määrä</a:t>
          </a: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substanssiarvo on suurempi (tai yhtä suuri) kuin tuottoarvo, käypä arvo on yhtiön substanssiarvon määrä</a:t>
          </a: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aseline="0"/>
        </a:p>
      </xdr:txBody>
    </xdr:sp>
    <xdr:clientData/>
  </xdr:twoCellAnchor>
  <xdr:twoCellAnchor>
    <xdr:from>
      <xdr:col>7</xdr:col>
      <xdr:colOff>460167</xdr:colOff>
      <xdr:row>1</xdr:row>
      <xdr:rowOff>321623</xdr:rowOff>
    </xdr:from>
    <xdr:to>
      <xdr:col>10</xdr:col>
      <xdr:colOff>395844</xdr:colOff>
      <xdr:row>4</xdr:row>
      <xdr:rowOff>19792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005C0-EFD6-3DA0-70AA-7A7F60099063}"/>
            </a:ext>
          </a:extLst>
        </xdr:cNvPr>
        <xdr:cNvSpPr/>
      </xdr:nvSpPr>
      <xdr:spPr>
        <a:xfrm>
          <a:off x="6600700" y="504701"/>
          <a:ext cx="1895105" cy="410688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ARVONMÄÄRITYSLASKURI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A029-7A2F-432C-99DF-AB70BD977A8B}">
  <sheetPr>
    <tabColor rgb="FF0152A1"/>
  </sheetPr>
  <dimension ref="A2:V95"/>
  <sheetViews>
    <sheetView showGridLines="0" showZeros="0" tabSelected="1" zoomScaleNormal="100" workbookViewId="0">
      <selection activeCell="B4" sqref="B4:C4"/>
    </sheetView>
  </sheetViews>
  <sheetFormatPr defaultRowHeight="15" x14ac:dyDescent="0.25"/>
  <cols>
    <col min="2" max="2" width="16" customWidth="1"/>
    <col min="3" max="3" width="28.7109375" customWidth="1"/>
    <col min="4" max="4" width="3.7109375" customWidth="1"/>
    <col min="5" max="7" width="13.7109375" customWidth="1"/>
    <col min="8" max="8" width="6.28515625" customWidth="1"/>
    <col min="9" max="18" width="8.85546875" customWidth="1"/>
    <col min="19" max="20" width="11.7109375" bestFit="1" customWidth="1"/>
  </cols>
  <sheetData>
    <row r="2" spans="1:22" ht="48.6" customHeight="1" x14ac:dyDescent="0.25">
      <c r="A2" s="5"/>
      <c r="B2" s="136"/>
      <c r="C2" s="166" t="s">
        <v>10</v>
      </c>
      <c r="D2" s="166"/>
      <c r="E2" s="166"/>
      <c r="F2" s="166"/>
      <c r="G2" s="136"/>
    </row>
    <row r="3" spans="1:22" x14ac:dyDescent="0.25">
      <c r="B3" s="117" t="s">
        <v>76</v>
      </c>
      <c r="C3" s="33"/>
      <c r="D3" s="34"/>
      <c r="E3" s="118" t="s">
        <v>2</v>
      </c>
      <c r="F3" s="34"/>
      <c r="G3" s="117"/>
    </row>
    <row r="4" spans="1:22" ht="13.15" customHeight="1" x14ac:dyDescent="0.25">
      <c r="B4" s="165"/>
      <c r="C4" s="165"/>
      <c r="D4" s="79"/>
      <c r="E4" s="121"/>
      <c r="F4" s="41"/>
      <c r="G4" s="41"/>
      <c r="H4" s="41"/>
    </row>
    <row r="5" spans="1:22" ht="3" customHeight="1" x14ac:dyDescent="0.25">
      <c r="B5" s="80"/>
      <c r="C5" s="80"/>
      <c r="D5" s="79"/>
      <c r="E5" s="81"/>
      <c r="F5" s="21"/>
      <c r="G5" s="21"/>
    </row>
    <row r="6" spans="1:22" ht="3" customHeight="1" x14ac:dyDescent="0.25">
      <c r="B6" s="35"/>
      <c r="C6" s="80"/>
      <c r="D6" s="79"/>
      <c r="F6" s="21"/>
    </row>
    <row r="7" spans="1:22" ht="3" customHeight="1" x14ac:dyDescent="0.25">
      <c r="B7" s="80"/>
      <c r="C7" s="80"/>
      <c r="D7" s="79"/>
      <c r="F7" s="21"/>
    </row>
    <row r="8" spans="1:22" ht="3" customHeight="1" x14ac:dyDescent="0.25">
      <c r="B8" s="21"/>
      <c r="C8" s="21"/>
      <c r="D8" s="21"/>
      <c r="E8" s="21"/>
      <c r="F8" s="21"/>
      <c r="G8" s="80"/>
      <c r="I8" s="168" t="s">
        <v>49</v>
      </c>
    </row>
    <row r="9" spans="1:22" ht="13.15" customHeight="1" x14ac:dyDescent="0.25">
      <c r="B9" s="122" t="s">
        <v>78</v>
      </c>
      <c r="C9" s="1"/>
      <c r="D9" s="1"/>
      <c r="E9" s="1"/>
      <c r="F9" s="1"/>
      <c r="G9" s="1"/>
      <c r="I9" s="168"/>
    </row>
    <row r="10" spans="1:22" ht="13.15" customHeight="1" x14ac:dyDescent="0.25">
      <c r="B10" s="82"/>
      <c r="C10" s="1"/>
      <c r="D10" s="1"/>
      <c r="E10" s="1"/>
      <c r="F10" s="1"/>
      <c r="G10" s="1"/>
    </row>
    <row r="11" spans="1:22" s="3" customFormat="1" ht="22.15" customHeight="1" x14ac:dyDescent="0.25">
      <c r="B11" s="154"/>
      <c r="C11" s="155"/>
      <c r="D11" s="155"/>
      <c r="E11" s="151" t="s">
        <v>1</v>
      </c>
      <c r="F11" s="151"/>
      <c r="G11" s="152"/>
      <c r="I11" s="44" t="s">
        <v>26</v>
      </c>
    </row>
    <row r="12" spans="1:22" ht="14.65" customHeight="1" x14ac:dyDescent="0.25">
      <c r="B12" s="153" t="s">
        <v>3</v>
      </c>
      <c r="C12" s="153"/>
      <c r="D12" s="153"/>
      <c r="E12" s="135" t="s">
        <v>82</v>
      </c>
      <c r="F12" s="135" t="s">
        <v>82</v>
      </c>
      <c r="G12" s="135" t="s">
        <v>82</v>
      </c>
      <c r="I12" s="47"/>
      <c r="J12" s="48"/>
      <c r="K12" s="48"/>
      <c r="L12" s="48"/>
      <c r="M12" s="48"/>
      <c r="N12" s="48"/>
      <c r="O12" s="48"/>
      <c r="P12" s="48"/>
      <c r="Q12" s="48"/>
      <c r="S12" s="86"/>
      <c r="T12" s="86"/>
    </row>
    <row r="13" spans="1:22" ht="14.65" customHeight="1" x14ac:dyDescent="0.25">
      <c r="B13" s="159" t="s">
        <v>4</v>
      </c>
      <c r="C13" s="160"/>
      <c r="D13" s="161"/>
      <c r="E13" s="56">
        <v>12</v>
      </c>
      <c r="F13" s="56">
        <v>12</v>
      </c>
      <c r="G13" s="56">
        <v>12</v>
      </c>
      <c r="I13" s="45"/>
      <c r="J13" s="46"/>
      <c r="K13" s="46"/>
      <c r="L13" s="46"/>
      <c r="M13" s="46"/>
      <c r="N13" s="46"/>
      <c r="O13" s="46"/>
      <c r="P13" s="46"/>
      <c r="Q13" s="46"/>
    </row>
    <row r="14" spans="1:22" ht="16.149999999999999" customHeight="1" x14ac:dyDescent="0.25">
      <c r="B14" s="91" t="s">
        <v>64</v>
      </c>
      <c r="C14" s="92"/>
      <c r="D14" s="93"/>
      <c r="E14" s="127">
        <v>0</v>
      </c>
      <c r="F14" s="127">
        <v>0</v>
      </c>
      <c r="G14" s="127">
        <v>0</v>
      </c>
      <c r="I14" s="45"/>
      <c r="J14" s="46"/>
      <c r="K14" s="46"/>
      <c r="L14" s="46"/>
      <c r="M14" s="46"/>
      <c r="N14" s="46"/>
      <c r="O14" s="46"/>
      <c r="P14" s="46"/>
      <c r="Q14" s="46"/>
      <c r="V14" s="124"/>
    </row>
    <row r="15" spans="1:22" ht="16.149999999999999" customHeight="1" x14ac:dyDescent="0.25">
      <c r="B15" s="162" t="s">
        <v>20</v>
      </c>
      <c r="C15" s="163"/>
      <c r="D15" s="164"/>
      <c r="E15" s="107">
        <f>IF(E14+E16=E14,0,E14+E16)</f>
        <v>0</v>
      </c>
      <c r="F15" s="107">
        <f t="shared" ref="F15" si="0">IF(F14+F16=F14,0,F14+F16)</f>
        <v>0</v>
      </c>
      <c r="G15" s="107">
        <f t="shared" ref="G15" si="1">IF(G14+G16=G14,0,G14+G16)</f>
        <v>0</v>
      </c>
      <c r="I15" s="45"/>
      <c r="J15" s="46"/>
      <c r="K15" s="46"/>
      <c r="L15" s="46"/>
      <c r="M15" s="46"/>
      <c r="N15" s="46"/>
      <c r="O15" s="46"/>
      <c r="P15" s="46"/>
      <c r="Q15" s="46"/>
      <c r="V15" s="124"/>
    </row>
    <row r="16" spans="1:22" ht="14.65" customHeight="1" x14ac:dyDescent="0.25">
      <c r="B16" s="149" t="s">
        <v>61</v>
      </c>
      <c r="C16" s="150"/>
      <c r="D16" s="94"/>
      <c r="E16" s="130">
        <v>0</v>
      </c>
      <c r="F16" s="130">
        <v>0</v>
      </c>
      <c r="G16" s="130">
        <v>0</v>
      </c>
      <c r="I16" s="45"/>
      <c r="J16" s="46"/>
      <c r="K16" s="46"/>
      <c r="L16" s="46"/>
      <c r="M16" s="46"/>
      <c r="N16" s="46"/>
      <c r="O16" s="46"/>
      <c r="P16" s="46"/>
      <c r="Q16" s="46"/>
    </row>
    <row r="17" spans="2:17" ht="16.149999999999999" customHeight="1" x14ac:dyDescent="0.25">
      <c r="B17" s="91" t="s">
        <v>65</v>
      </c>
      <c r="C17" s="95"/>
      <c r="D17" s="96"/>
      <c r="E17" s="127">
        <v>0</v>
      </c>
      <c r="F17" s="127">
        <v>0</v>
      </c>
      <c r="G17" s="127">
        <v>0</v>
      </c>
      <c r="I17" s="45"/>
      <c r="J17" s="46"/>
      <c r="K17" s="46"/>
      <c r="L17" s="46"/>
      <c r="M17" s="46"/>
      <c r="N17" s="46"/>
      <c r="O17" s="46"/>
      <c r="P17" s="46"/>
      <c r="Q17" s="46"/>
    </row>
    <row r="18" spans="2:17" ht="14.65" customHeight="1" x14ac:dyDescent="0.25">
      <c r="B18" s="162" t="s">
        <v>22</v>
      </c>
      <c r="C18" s="163"/>
      <c r="D18" s="164"/>
      <c r="E18" s="102">
        <f>IF(E17+E19=E17,0,E17+E19)</f>
        <v>0</v>
      </c>
      <c r="F18" s="102">
        <f t="shared" ref="F18" si="2">IF(F17+F19=F17,0,F17+F19)</f>
        <v>0</v>
      </c>
      <c r="G18" s="102">
        <f t="shared" ref="G18" si="3">IF(G17+G19=G17,0,G17+G19)</f>
        <v>0</v>
      </c>
      <c r="I18" s="45"/>
      <c r="J18" s="46"/>
      <c r="K18" s="46"/>
      <c r="L18" s="46"/>
      <c r="M18" s="46"/>
      <c r="N18" s="46"/>
      <c r="O18" s="46"/>
      <c r="P18" s="46"/>
      <c r="Q18" s="46"/>
    </row>
    <row r="19" spans="2:17" ht="14.65" customHeight="1" x14ac:dyDescent="0.25">
      <c r="B19" s="149" t="s">
        <v>53</v>
      </c>
      <c r="C19" s="150"/>
      <c r="D19" s="97"/>
      <c r="E19" s="130">
        <v>0</v>
      </c>
      <c r="F19" s="130">
        <v>0</v>
      </c>
      <c r="G19" s="130">
        <v>0</v>
      </c>
      <c r="I19" s="45"/>
      <c r="J19" s="46"/>
      <c r="K19" s="46"/>
      <c r="L19" s="46"/>
      <c r="M19" s="46"/>
      <c r="N19" s="46"/>
      <c r="O19" s="46"/>
      <c r="P19" s="46"/>
      <c r="Q19" s="46"/>
    </row>
    <row r="20" spans="2:17" ht="16.149999999999999" customHeight="1" x14ac:dyDescent="0.25">
      <c r="B20" s="156" t="s">
        <v>66</v>
      </c>
      <c r="C20" s="157"/>
      <c r="D20" s="158"/>
      <c r="E20" s="102">
        <f>E14+E17</f>
        <v>0</v>
      </c>
      <c r="F20" s="102">
        <f t="shared" ref="F20:G20" si="4">F14+F17</f>
        <v>0</v>
      </c>
      <c r="G20" s="102">
        <f t="shared" si="4"/>
        <v>0</v>
      </c>
      <c r="I20" s="45"/>
      <c r="J20" s="46"/>
      <c r="K20" s="46"/>
      <c r="L20" s="46"/>
      <c r="M20" s="46"/>
      <c r="N20" s="46"/>
      <c r="O20" s="46"/>
      <c r="P20" s="46"/>
      <c r="Q20" s="46"/>
    </row>
    <row r="21" spans="2:17" ht="14.65" customHeight="1" x14ac:dyDescent="0.25">
      <c r="B21" s="162" t="s">
        <v>21</v>
      </c>
      <c r="C21" s="163"/>
      <c r="D21" s="164"/>
      <c r="E21" s="107">
        <f>E15+E18</f>
        <v>0</v>
      </c>
      <c r="F21" s="107">
        <f t="shared" ref="F21:G21" si="5">F15+F18</f>
        <v>0</v>
      </c>
      <c r="G21" s="107">
        <f t="shared" si="5"/>
        <v>0</v>
      </c>
      <c r="I21" s="45"/>
      <c r="J21" s="46"/>
      <c r="K21" s="46"/>
      <c r="L21" s="46"/>
      <c r="M21" s="46"/>
      <c r="N21" s="46"/>
      <c r="O21" s="46"/>
      <c r="P21" s="46"/>
      <c r="Q21" s="46"/>
    </row>
    <row r="22" spans="2:17" ht="16.149999999999999" customHeight="1" x14ac:dyDescent="0.25">
      <c r="B22" s="91" t="s">
        <v>67</v>
      </c>
      <c r="C22" s="98"/>
      <c r="D22" s="99"/>
      <c r="E22" s="102">
        <f>E23+E24</f>
        <v>0</v>
      </c>
      <c r="F22" s="102">
        <f t="shared" ref="F22:G22" si="6">F23+F24</f>
        <v>0</v>
      </c>
      <c r="G22" s="102">
        <f t="shared" si="6"/>
        <v>0</v>
      </c>
      <c r="I22" s="45"/>
      <c r="J22" s="46"/>
      <c r="K22" s="46"/>
      <c r="L22" s="46"/>
      <c r="M22" s="46"/>
      <c r="N22" s="46"/>
      <c r="O22" s="46"/>
      <c r="P22" s="46"/>
      <c r="Q22" s="46"/>
    </row>
    <row r="23" spans="2:17" ht="14.65" customHeight="1" x14ac:dyDescent="0.25">
      <c r="B23" s="120" t="s">
        <v>84</v>
      </c>
      <c r="C23" s="15"/>
      <c r="D23" s="16"/>
      <c r="E23" s="18">
        <v>0</v>
      </c>
      <c r="F23" s="18">
        <v>0</v>
      </c>
      <c r="G23" s="18">
        <v>0</v>
      </c>
      <c r="I23" s="85"/>
    </row>
    <row r="24" spans="2:17" ht="14.65" customHeight="1" x14ac:dyDescent="0.25">
      <c r="B24" s="120" t="s">
        <v>85</v>
      </c>
      <c r="C24" s="24"/>
      <c r="D24" s="17" t="s">
        <v>6</v>
      </c>
      <c r="E24" s="18">
        <v>0</v>
      </c>
      <c r="F24" s="18">
        <v>0</v>
      </c>
      <c r="G24" s="18">
        <v>0</v>
      </c>
      <c r="I24" s="85"/>
    </row>
    <row r="25" spans="2:17" ht="14.65" customHeight="1" x14ac:dyDescent="0.25">
      <c r="B25" s="149" t="s">
        <v>52</v>
      </c>
      <c r="C25" s="150"/>
      <c r="D25" s="100" t="s">
        <v>6</v>
      </c>
      <c r="E25" s="130">
        <v>0</v>
      </c>
      <c r="F25" s="130">
        <v>0</v>
      </c>
      <c r="G25" s="130">
        <v>0</v>
      </c>
      <c r="I25" s="45"/>
      <c r="J25" s="46"/>
      <c r="K25" s="46"/>
      <c r="L25" s="46"/>
      <c r="M25" s="46"/>
      <c r="N25" s="46"/>
      <c r="O25" s="46"/>
      <c r="P25" s="46"/>
      <c r="Q25" s="46"/>
    </row>
    <row r="26" spans="2:17" ht="14.65" customHeight="1" x14ac:dyDescent="0.25">
      <c r="B26" s="149" t="s">
        <v>54</v>
      </c>
      <c r="C26" s="150"/>
      <c r="D26" s="101" t="s">
        <v>6</v>
      </c>
      <c r="E26" s="130">
        <v>0</v>
      </c>
      <c r="F26" s="130">
        <v>0</v>
      </c>
      <c r="G26" s="130">
        <v>0</v>
      </c>
      <c r="I26" s="45"/>
      <c r="J26" s="46"/>
      <c r="K26" s="46"/>
      <c r="L26" s="46"/>
      <c r="M26" s="46"/>
      <c r="N26" s="46"/>
      <c r="O26" s="46"/>
      <c r="P26" s="46"/>
      <c r="Q26" s="46"/>
    </row>
    <row r="27" spans="2:17" ht="16.149999999999999" customHeight="1" x14ac:dyDescent="0.25">
      <c r="B27" s="91" t="s">
        <v>68</v>
      </c>
      <c r="C27" s="95"/>
      <c r="D27" s="99" t="s">
        <v>5</v>
      </c>
      <c r="E27" s="127">
        <v>0</v>
      </c>
      <c r="F27" s="127">
        <v>0</v>
      </c>
      <c r="G27" s="127">
        <v>0</v>
      </c>
      <c r="I27" s="45"/>
      <c r="J27" s="46"/>
      <c r="K27" s="46"/>
      <c r="L27" s="46"/>
      <c r="M27" s="46"/>
      <c r="N27" s="46"/>
      <c r="O27" s="46"/>
      <c r="P27" s="46"/>
      <c r="Q27" s="46"/>
    </row>
    <row r="28" spans="2:17" ht="14.65" customHeight="1" x14ac:dyDescent="0.25">
      <c r="B28" s="149" t="s">
        <v>55</v>
      </c>
      <c r="C28" s="150"/>
      <c r="D28" s="103"/>
      <c r="E28" s="130">
        <v>0</v>
      </c>
      <c r="F28" s="130">
        <v>0</v>
      </c>
      <c r="G28" s="130">
        <v>0</v>
      </c>
      <c r="I28" s="45"/>
      <c r="J28" s="46"/>
      <c r="K28" s="46"/>
      <c r="L28" s="46"/>
      <c r="M28" s="46"/>
      <c r="N28" s="46"/>
      <c r="O28" s="46"/>
      <c r="P28" s="46"/>
      <c r="Q28" s="46"/>
    </row>
    <row r="29" spans="2:17" ht="16.149999999999999" customHeight="1" x14ac:dyDescent="0.25">
      <c r="B29" s="91" t="s">
        <v>69</v>
      </c>
      <c r="C29" s="95"/>
      <c r="D29" s="99" t="s">
        <v>5</v>
      </c>
      <c r="E29" s="127">
        <v>0</v>
      </c>
      <c r="F29" s="127">
        <v>0</v>
      </c>
      <c r="G29" s="127">
        <v>0</v>
      </c>
      <c r="I29" s="45"/>
      <c r="J29" s="46"/>
      <c r="K29" s="46"/>
      <c r="L29" s="46"/>
      <c r="M29" s="46"/>
      <c r="N29" s="46"/>
      <c r="O29" s="46"/>
      <c r="P29" s="46"/>
      <c r="Q29" s="46"/>
    </row>
    <row r="30" spans="2:17" ht="14.65" customHeight="1" x14ac:dyDescent="0.25">
      <c r="B30" s="149" t="s">
        <v>75</v>
      </c>
      <c r="C30" s="150"/>
      <c r="D30" s="104"/>
      <c r="E30" s="130">
        <v>0</v>
      </c>
      <c r="F30" s="130">
        <v>0</v>
      </c>
      <c r="G30" s="130">
        <v>0</v>
      </c>
      <c r="I30" s="45"/>
      <c r="J30" s="46"/>
      <c r="K30" s="46"/>
      <c r="L30" s="46"/>
      <c r="M30" s="46"/>
      <c r="N30" s="46"/>
      <c r="O30" s="46"/>
      <c r="P30" s="46"/>
      <c r="Q30" s="46"/>
    </row>
    <row r="31" spans="2:17" ht="14.65" customHeight="1" x14ac:dyDescent="0.25">
      <c r="B31" s="149"/>
      <c r="C31" s="150"/>
      <c r="D31" s="104"/>
      <c r="E31" s="130">
        <v>0</v>
      </c>
      <c r="F31" s="130">
        <v>0</v>
      </c>
      <c r="G31" s="130">
        <v>0</v>
      </c>
      <c r="I31" s="45"/>
      <c r="J31" s="46"/>
      <c r="K31" s="46"/>
      <c r="L31" s="46"/>
      <c r="M31" s="46"/>
      <c r="N31" s="46"/>
      <c r="O31" s="46"/>
      <c r="P31" s="46"/>
      <c r="Q31" s="46"/>
    </row>
    <row r="32" spans="2:17" ht="16.149999999999999" customHeight="1" x14ac:dyDescent="0.25">
      <c r="B32" s="91" t="s">
        <v>70</v>
      </c>
      <c r="C32" s="105"/>
      <c r="D32" s="99" t="s">
        <v>5</v>
      </c>
      <c r="E32" s="127">
        <v>0</v>
      </c>
      <c r="F32" s="127">
        <v>0</v>
      </c>
      <c r="G32" s="127">
        <v>0</v>
      </c>
      <c r="I32" s="45"/>
      <c r="J32" s="46"/>
      <c r="K32" s="46"/>
      <c r="L32" s="46"/>
      <c r="M32" s="46"/>
      <c r="N32" s="46"/>
      <c r="O32" s="46"/>
      <c r="P32" s="46"/>
      <c r="Q32" s="46"/>
    </row>
    <row r="33" spans="2:17" ht="14.65" customHeight="1" x14ac:dyDescent="0.25">
      <c r="B33" s="149" t="s">
        <v>56</v>
      </c>
      <c r="C33" s="150"/>
      <c r="D33" s="104"/>
      <c r="E33" s="130">
        <v>0</v>
      </c>
      <c r="F33" s="130">
        <v>0</v>
      </c>
      <c r="G33" s="130">
        <v>0</v>
      </c>
      <c r="I33" s="45"/>
      <c r="J33" s="46"/>
      <c r="K33" s="46"/>
      <c r="L33" s="46"/>
      <c r="M33" s="46"/>
      <c r="N33" s="46"/>
      <c r="O33" s="46"/>
      <c r="P33" s="46"/>
      <c r="Q33" s="46"/>
    </row>
    <row r="34" spans="2:17" ht="22.15" customHeight="1" x14ac:dyDescent="0.25">
      <c r="B34" s="91" t="s">
        <v>71</v>
      </c>
      <c r="C34" s="95"/>
      <c r="D34" s="96"/>
      <c r="E34" s="102">
        <f>E20+E22+E27+E29+E32</f>
        <v>0</v>
      </c>
      <c r="F34" s="102">
        <f t="shared" ref="F34:G34" si="7">F20+F22+F27+F29+F32</f>
        <v>0</v>
      </c>
      <c r="G34" s="102">
        <f t="shared" si="7"/>
        <v>0</v>
      </c>
      <c r="I34" s="45"/>
      <c r="J34" s="46"/>
      <c r="K34" s="46"/>
      <c r="L34" s="46"/>
      <c r="M34" s="46"/>
      <c r="N34" s="46"/>
      <c r="O34" s="46"/>
      <c r="P34" s="46"/>
      <c r="Q34" s="46"/>
    </row>
    <row r="35" spans="2:17" ht="22.15" customHeight="1" x14ac:dyDescent="0.25">
      <c r="B35" s="137" t="s">
        <v>24</v>
      </c>
      <c r="C35" s="138"/>
      <c r="D35" s="97"/>
      <c r="E35" s="107">
        <f>E14+E16+E17+E19+E23+E24+E25+E26+E27+E28+E29+E30+E31+E32+E33</f>
        <v>0</v>
      </c>
      <c r="F35" s="107">
        <f t="shared" ref="F35:G35" si="8">F14+F16+F17+F19+F23+F24+F25+F26+F27+F28+F29+F30+F31+F32+F33</f>
        <v>0</v>
      </c>
      <c r="G35" s="107">
        <f t="shared" si="8"/>
        <v>0</v>
      </c>
      <c r="I35" s="45"/>
      <c r="J35" s="46"/>
      <c r="K35" s="46"/>
      <c r="L35" s="46"/>
      <c r="M35" s="46"/>
      <c r="N35" s="46"/>
      <c r="O35" s="46"/>
      <c r="P35" s="46"/>
      <c r="Q35" s="46"/>
    </row>
    <row r="36" spans="2:17" ht="25.15" customHeight="1" x14ac:dyDescent="0.25">
      <c r="B36" s="148" t="s">
        <v>83</v>
      </c>
      <c r="C36" s="148"/>
      <c r="D36" s="148"/>
      <c r="E36" s="133">
        <v>0</v>
      </c>
      <c r="F36" s="133">
        <v>0</v>
      </c>
      <c r="G36" s="133">
        <v>0</v>
      </c>
      <c r="I36" s="45"/>
      <c r="J36" s="46"/>
      <c r="K36" s="46"/>
      <c r="L36" s="46"/>
      <c r="M36" s="46"/>
      <c r="N36" s="46"/>
      <c r="O36" s="46"/>
      <c r="P36" s="46"/>
      <c r="Q36" s="46"/>
    </row>
    <row r="37" spans="2:17" ht="25.15" customHeight="1" x14ac:dyDescent="0.25">
      <c r="B37" s="173" t="s">
        <v>27</v>
      </c>
      <c r="C37" s="173"/>
      <c r="D37" s="173"/>
      <c r="E37" s="108">
        <f>IF(E36=0,0,(E35-(E34-E36)))</f>
        <v>0</v>
      </c>
      <c r="F37" s="108">
        <f t="shared" ref="F37:G37" si="9">IF(F36=0,0,(F35-(F34-F36)))</f>
        <v>0</v>
      </c>
      <c r="G37" s="108">
        <f t="shared" si="9"/>
        <v>0</v>
      </c>
      <c r="I37" s="45"/>
      <c r="J37" s="46"/>
      <c r="K37" s="46"/>
      <c r="L37" s="46"/>
      <c r="M37" s="46"/>
      <c r="N37" s="46"/>
      <c r="O37" s="46"/>
      <c r="P37" s="46"/>
      <c r="Q37" s="46"/>
    </row>
    <row r="38" spans="2:17" ht="16.149999999999999" customHeight="1" x14ac:dyDescent="0.25">
      <c r="B38" s="109" t="s">
        <v>73</v>
      </c>
      <c r="C38" s="29"/>
      <c r="D38" s="11"/>
      <c r="E38" s="11"/>
      <c r="F38" s="12"/>
      <c r="G38" s="134">
        <v>0</v>
      </c>
      <c r="I38" s="45"/>
      <c r="J38" s="46"/>
      <c r="K38" s="46"/>
      <c r="L38" s="46"/>
      <c r="M38" s="46"/>
      <c r="N38" s="46"/>
      <c r="O38" s="46"/>
      <c r="P38" s="46"/>
      <c r="Q38" s="46"/>
    </row>
    <row r="39" spans="2:17" ht="14.65" customHeight="1" x14ac:dyDescent="0.25">
      <c r="B39" s="106" t="s">
        <v>63</v>
      </c>
      <c r="C39" s="110"/>
      <c r="D39" s="110"/>
      <c r="E39" s="110"/>
      <c r="F39" s="111"/>
      <c r="G39" s="125">
        <f>G38+G40+G43+G41+G42</f>
        <v>0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ht="14.65" customHeight="1" x14ac:dyDescent="0.25">
      <c r="B40" s="149" t="s">
        <v>57</v>
      </c>
      <c r="C40" s="150"/>
      <c r="D40" s="150"/>
      <c r="E40" s="150"/>
      <c r="F40" s="167"/>
      <c r="G40" s="132">
        <v>0</v>
      </c>
      <c r="I40" s="45"/>
      <c r="J40" s="46"/>
      <c r="K40" s="46"/>
      <c r="L40" s="46"/>
      <c r="M40" s="46"/>
      <c r="N40" s="46"/>
      <c r="O40" s="46"/>
      <c r="P40" s="46"/>
      <c r="Q40" s="46"/>
    </row>
    <row r="41" spans="2:17" ht="14.65" customHeight="1" x14ac:dyDescent="0.25">
      <c r="B41" s="128" t="s">
        <v>58</v>
      </c>
      <c r="C41" s="129"/>
      <c r="D41" s="129"/>
      <c r="E41" s="129"/>
      <c r="F41" s="131"/>
      <c r="G41" s="132">
        <v>0</v>
      </c>
      <c r="I41" s="45"/>
      <c r="J41" s="46"/>
      <c r="K41" s="46"/>
      <c r="L41" s="46"/>
      <c r="M41" s="46"/>
      <c r="N41" s="46"/>
      <c r="O41" s="46"/>
      <c r="P41" s="46"/>
      <c r="Q41" s="46"/>
    </row>
    <row r="42" spans="2:17" ht="14.65" customHeight="1" x14ac:dyDescent="0.25">
      <c r="B42" s="149" t="s">
        <v>51</v>
      </c>
      <c r="C42" s="150"/>
      <c r="D42" s="150"/>
      <c r="E42" s="150"/>
      <c r="F42" s="167"/>
      <c r="G42" s="132">
        <v>0</v>
      </c>
      <c r="I42" s="45"/>
      <c r="J42" s="46"/>
      <c r="K42" s="46"/>
      <c r="L42" s="46"/>
      <c r="M42" s="46"/>
      <c r="N42" s="46"/>
      <c r="O42" s="46"/>
      <c r="P42" s="46"/>
      <c r="Q42" s="46"/>
    </row>
    <row r="43" spans="2:17" ht="14.65" customHeight="1" x14ac:dyDescent="0.25">
      <c r="B43" s="149" t="s">
        <v>60</v>
      </c>
      <c r="C43" s="150"/>
      <c r="D43" s="150"/>
      <c r="E43" s="150"/>
      <c r="F43" s="167"/>
      <c r="G43" s="132">
        <v>0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ht="16.149999999999999" customHeight="1" x14ac:dyDescent="0.25">
      <c r="B44" s="91" t="s">
        <v>72</v>
      </c>
      <c r="C44" s="24"/>
      <c r="D44" s="24"/>
      <c r="E44" s="24"/>
      <c r="F44" s="16" t="s">
        <v>11</v>
      </c>
      <c r="G44" s="134">
        <v>0</v>
      </c>
      <c r="I44" s="45"/>
      <c r="J44" s="46"/>
      <c r="K44" s="46"/>
      <c r="L44" s="46"/>
      <c r="M44" s="46"/>
      <c r="N44" s="46"/>
      <c r="O44" s="46"/>
      <c r="P44" s="46"/>
      <c r="Q44" s="46"/>
    </row>
    <row r="45" spans="2:17" ht="14.65" customHeight="1" x14ac:dyDescent="0.25">
      <c r="B45" s="137" t="s">
        <v>74</v>
      </c>
      <c r="C45" s="138"/>
      <c r="D45" s="138"/>
      <c r="E45" s="138"/>
      <c r="F45" s="104" t="s">
        <v>11</v>
      </c>
      <c r="G45" s="126">
        <f>G44+G46</f>
        <v>0</v>
      </c>
      <c r="I45" s="45"/>
      <c r="J45" s="46"/>
      <c r="K45" s="46"/>
      <c r="L45" s="46"/>
      <c r="M45" s="46"/>
      <c r="O45" s="46"/>
      <c r="P45" s="46"/>
      <c r="Q45" s="46"/>
    </row>
    <row r="46" spans="2:17" ht="14.65" customHeight="1" x14ac:dyDescent="0.25">
      <c r="B46" s="149" t="s">
        <v>59</v>
      </c>
      <c r="C46" s="150"/>
      <c r="D46" s="150"/>
      <c r="E46" s="150"/>
      <c r="F46" s="167"/>
      <c r="G46" s="132">
        <v>0</v>
      </c>
      <c r="I46" s="45"/>
      <c r="J46" s="46"/>
      <c r="K46" s="46"/>
      <c r="L46" s="46"/>
      <c r="M46" s="46"/>
      <c r="N46" s="46"/>
      <c r="O46" s="46"/>
      <c r="P46" s="46"/>
      <c r="Q46" s="46"/>
    </row>
    <row r="47" spans="2:17" ht="16.149999999999999" customHeight="1" x14ac:dyDescent="0.25">
      <c r="B47" s="112" t="s">
        <v>23</v>
      </c>
      <c r="C47" s="113"/>
      <c r="D47" s="113"/>
      <c r="E47" s="113"/>
      <c r="F47" s="114"/>
      <c r="G47" s="115">
        <f>G38+G44</f>
        <v>0</v>
      </c>
      <c r="I47" s="45"/>
      <c r="J47" s="46"/>
      <c r="K47" s="46"/>
      <c r="L47" s="46"/>
      <c r="M47" s="46"/>
      <c r="N47" s="46"/>
      <c r="O47" s="46"/>
      <c r="P47" s="46"/>
      <c r="Q47" s="46"/>
    </row>
    <row r="48" spans="2:17" ht="14.65" customHeight="1" x14ac:dyDescent="0.25">
      <c r="B48" s="137" t="s">
        <v>25</v>
      </c>
      <c r="C48" s="138"/>
      <c r="D48" s="138"/>
      <c r="E48" s="138"/>
      <c r="F48" s="139"/>
      <c r="G48" s="116">
        <f>G39+G45</f>
        <v>0</v>
      </c>
    </row>
    <row r="49" spans="2:14" ht="3" customHeight="1" x14ac:dyDescent="0.25">
      <c r="B49" s="2"/>
      <c r="C49" s="2"/>
      <c r="D49" s="2"/>
      <c r="E49" s="2"/>
      <c r="F49" s="30"/>
      <c r="G49" s="31"/>
    </row>
    <row r="50" spans="2:14" ht="13.15" customHeight="1" x14ac:dyDescent="0.25">
      <c r="B50" s="37"/>
      <c r="C50" s="2"/>
      <c r="D50" s="2"/>
      <c r="E50" s="2"/>
      <c r="F50" s="30"/>
    </row>
    <row r="51" spans="2:14" ht="18.600000000000001" customHeight="1" x14ac:dyDescent="0.25">
      <c r="B51" s="2"/>
      <c r="C51" s="2"/>
      <c r="D51" s="2"/>
      <c r="E51" s="2"/>
      <c r="F51" s="30"/>
      <c r="G51" s="31"/>
    </row>
    <row r="52" spans="2:14" ht="13.15" customHeight="1" x14ac:dyDescent="0.25">
      <c r="B52" s="1"/>
      <c r="C52" s="1"/>
      <c r="D52" s="1"/>
      <c r="E52" s="7"/>
      <c r="F52" s="7"/>
      <c r="G52" s="8"/>
    </row>
    <row r="53" spans="2:14" s="3" customFormat="1" ht="19.149999999999999" customHeight="1" x14ac:dyDescent="0.25">
      <c r="B53" s="122" t="s">
        <v>77</v>
      </c>
      <c r="C53" s="2"/>
      <c r="D53" s="2"/>
      <c r="E53" s="4"/>
      <c r="F53" s="53" t="s">
        <v>28</v>
      </c>
      <c r="G53" s="54" t="s">
        <v>29</v>
      </c>
    </row>
    <row r="54" spans="2:14" ht="16.149999999999999" customHeight="1" x14ac:dyDescent="0.25">
      <c r="C54" s="170" t="s">
        <v>80</v>
      </c>
      <c r="D54" s="170"/>
      <c r="E54" s="170"/>
      <c r="F54" s="75">
        <f>G38+G44</f>
        <v>0</v>
      </c>
      <c r="G54" s="76">
        <f>G39+G45</f>
        <v>0</v>
      </c>
    </row>
    <row r="55" spans="2:14" ht="16.149999999999999" customHeight="1" x14ac:dyDescent="0.25">
      <c r="C55" s="171" t="s">
        <v>79</v>
      </c>
      <c r="D55" s="171"/>
      <c r="E55" s="171"/>
      <c r="F55" s="77">
        <f>(E36+F36+G36)/3/0.15</f>
        <v>0</v>
      </c>
      <c r="G55" s="77">
        <f>(E37+F37+G37)/3/0.15</f>
        <v>0</v>
      </c>
    </row>
    <row r="56" spans="2:14" ht="16.149999999999999" customHeight="1" x14ac:dyDescent="0.25">
      <c r="C56" s="172" t="s">
        <v>81</v>
      </c>
      <c r="D56" s="172"/>
      <c r="E56" s="172"/>
      <c r="F56" s="78">
        <f>SUM(F54:F55)/2</f>
        <v>0</v>
      </c>
      <c r="G56" s="78">
        <f>SUM(G54:G55)/2</f>
        <v>0</v>
      </c>
      <c r="N56">
        <v>0</v>
      </c>
    </row>
    <row r="57" spans="2:14" ht="4.1500000000000004" customHeight="1" x14ac:dyDescent="0.25">
      <c r="C57" s="87"/>
      <c r="D57" s="87"/>
      <c r="E57" s="87"/>
      <c r="F57" s="88"/>
      <c r="G57" s="88"/>
    </row>
    <row r="58" spans="2:14" ht="4.1500000000000004" customHeight="1" x14ac:dyDescent="0.25">
      <c r="B58" s="169" t="s">
        <v>0</v>
      </c>
      <c r="C58" s="169"/>
      <c r="D58" s="169"/>
      <c r="E58" s="169"/>
      <c r="F58" s="169"/>
      <c r="G58" s="169"/>
    </row>
    <row r="59" spans="2:14" ht="19.149999999999999" customHeight="1" x14ac:dyDescent="0.25">
      <c r="B59" s="123"/>
      <c r="C59" s="6"/>
      <c r="D59" s="5"/>
      <c r="E59" s="5"/>
      <c r="F59" s="53" t="s">
        <v>28</v>
      </c>
      <c r="G59" s="54" t="s">
        <v>29</v>
      </c>
    </row>
    <row r="60" spans="2:14" ht="16.149999999999999" customHeight="1" x14ac:dyDescent="0.25">
      <c r="C60" s="143" t="s">
        <v>15</v>
      </c>
      <c r="D60" s="143"/>
      <c r="E60" s="143"/>
      <c r="F60" s="73">
        <f>(E34+F34+G34)/3</f>
        <v>0</v>
      </c>
      <c r="G60" s="73">
        <f>(E35+F35+G35)/3</f>
        <v>0</v>
      </c>
    </row>
    <row r="61" spans="2:14" ht="16.149999999999999" customHeight="1" x14ac:dyDescent="0.25">
      <c r="C61" s="144" t="s">
        <v>18</v>
      </c>
      <c r="D61" s="144"/>
      <c r="E61" s="144"/>
      <c r="F61" s="74">
        <f>2*F$60</f>
        <v>0</v>
      </c>
      <c r="G61" s="74">
        <f>2*G$60</f>
        <v>0</v>
      </c>
    </row>
    <row r="62" spans="2:14" ht="16.149999999999999" customHeight="1" x14ac:dyDescent="0.25">
      <c r="C62" s="144" t="s">
        <v>19</v>
      </c>
      <c r="D62" s="144"/>
      <c r="E62" s="144"/>
      <c r="F62" s="74">
        <f>3*F$60</f>
        <v>0</v>
      </c>
      <c r="G62" s="74">
        <f>3*G$60</f>
        <v>0</v>
      </c>
    </row>
    <row r="63" spans="2:14" ht="16.149999999999999" customHeight="1" x14ac:dyDescent="0.25">
      <c r="B63" s="83"/>
      <c r="C63" s="144" t="s">
        <v>16</v>
      </c>
      <c r="D63" s="144"/>
      <c r="E63" s="144"/>
      <c r="F63" s="74">
        <f>4*F$60</f>
        <v>0</v>
      </c>
      <c r="G63" s="74">
        <f>4*G$60</f>
        <v>0</v>
      </c>
    </row>
    <row r="64" spans="2:14" ht="16.149999999999999" customHeight="1" x14ac:dyDescent="0.25">
      <c r="B64" s="13"/>
      <c r="C64" s="144" t="s">
        <v>17</v>
      </c>
      <c r="D64" s="144"/>
      <c r="E64" s="144"/>
      <c r="F64" s="74">
        <f>5*F$60</f>
        <v>0</v>
      </c>
      <c r="G64" s="74">
        <f>5*G$60</f>
        <v>0</v>
      </c>
    </row>
    <row r="65" spans="2:7" ht="13.15" customHeight="1" x14ac:dyDescent="0.25">
      <c r="B65" s="13"/>
      <c r="C65" s="84"/>
      <c r="D65" s="84"/>
      <c r="E65" s="84"/>
      <c r="F65" s="38"/>
    </row>
    <row r="66" spans="2:7" ht="16.149999999999999" customHeight="1" x14ac:dyDescent="0.25">
      <c r="B66" s="13"/>
      <c r="C66" s="146" t="s">
        <v>62</v>
      </c>
      <c r="D66" s="146"/>
      <c r="E66" s="147"/>
      <c r="F66" s="39">
        <v>0</v>
      </c>
    </row>
    <row r="67" spans="2:7" ht="7.9" customHeight="1" x14ac:dyDescent="0.25">
      <c r="B67" s="13"/>
      <c r="C67" s="21"/>
      <c r="D67" s="21"/>
      <c r="E67" s="21"/>
      <c r="F67" s="21"/>
      <c r="G67" s="14"/>
    </row>
    <row r="68" spans="2:7" ht="12" customHeight="1" x14ac:dyDescent="0.25">
      <c r="B68" s="119" t="s">
        <v>47</v>
      </c>
      <c r="C68" s="21"/>
      <c r="D68" s="21"/>
      <c r="E68" s="21"/>
      <c r="F68" s="21"/>
      <c r="G68" s="14"/>
    </row>
    <row r="69" spans="2:7" ht="12" customHeight="1" x14ac:dyDescent="0.25">
      <c r="B69" s="89"/>
      <c r="C69" s="89"/>
      <c r="D69" s="89"/>
      <c r="E69" s="89"/>
      <c r="F69" s="89"/>
      <c r="G69" s="89"/>
    </row>
    <row r="70" spans="2:7" ht="12" customHeight="1" x14ac:dyDescent="0.25">
      <c r="B70" s="89"/>
      <c r="C70" s="89"/>
      <c r="D70" s="89"/>
      <c r="E70" s="89"/>
      <c r="F70" s="89"/>
      <c r="G70" s="89"/>
    </row>
    <row r="71" spans="2:7" ht="12" customHeight="1" x14ac:dyDescent="0.25">
      <c r="B71" s="89"/>
      <c r="C71" s="89"/>
      <c r="D71" s="89"/>
      <c r="E71" s="89"/>
      <c r="F71" s="89"/>
      <c r="G71" s="89"/>
    </row>
    <row r="72" spans="2:7" ht="12" customHeight="1" x14ac:dyDescent="0.25">
      <c r="B72" s="89"/>
      <c r="C72" s="89"/>
      <c r="D72" s="89"/>
      <c r="E72" s="89"/>
      <c r="F72" s="89"/>
      <c r="G72" s="90"/>
    </row>
    <row r="73" spans="2:7" ht="12" customHeight="1" x14ac:dyDescent="0.25">
      <c r="B73" s="89"/>
      <c r="C73" s="89"/>
      <c r="D73" s="89"/>
      <c r="E73" s="89"/>
      <c r="F73" s="89"/>
      <c r="G73" s="90"/>
    </row>
    <row r="74" spans="2:7" ht="12" customHeight="1" x14ac:dyDescent="0.25">
      <c r="B74" s="89"/>
      <c r="C74" s="89"/>
      <c r="D74" s="89"/>
      <c r="E74" s="89"/>
      <c r="F74" s="89"/>
      <c r="G74" s="90"/>
    </row>
    <row r="75" spans="2:7" ht="12" customHeight="1" x14ac:dyDescent="0.25">
      <c r="B75" s="89"/>
      <c r="C75" s="89"/>
      <c r="D75" s="89"/>
      <c r="E75" s="89"/>
      <c r="F75" s="89"/>
      <c r="G75" s="90"/>
    </row>
    <row r="76" spans="2:7" ht="12" customHeight="1" x14ac:dyDescent="0.25">
      <c r="B76" s="89"/>
      <c r="C76" s="89"/>
      <c r="D76" s="89"/>
      <c r="E76" s="89"/>
      <c r="F76" s="89"/>
      <c r="G76" s="90"/>
    </row>
    <row r="77" spans="2:7" ht="12" customHeight="1" x14ac:dyDescent="0.25">
      <c r="B77" s="89"/>
      <c r="C77" s="89"/>
      <c r="D77" s="89"/>
      <c r="E77" s="89"/>
      <c r="F77" s="89"/>
      <c r="G77" s="90"/>
    </row>
    <row r="78" spans="2:7" ht="12" customHeight="1" x14ac:dyDescent="0.25">
      <c r="B78" s="89"/>
      <c r="C78" s="89"/>
      <c r="D78" s="89"/>
      <c r="E78" s="89"/>
      <c r="F78" s="89"/>
      <c r="G78" s="90"/>
    </row>
    <row r="79" spans="2:7" ht="12" customHeight="1" x14ac:dyDescent="0.25">
      <c r="B79" s="89"/>
      <c r="C79" s="89"/>
      <c r="D79" s="89"/>
      <c r="E79" s="89"/>
      <c r="F79" s="89"/>
      <c r="G79" s="90"/>
    </row>
    <row r="80" spans="2:7" ht="12" customHeight="1" x14ac:dyDescent="0.25">
      <c r="B80" s="89"/>
      <c r="C80" s="89"/>
      <c r="D80" s="89"/>
      <c r="E80" s="89"/>
      <c r="F80" s="89"/>
      <c r="G80" s="90"/>
    </row>
    <row r="81" spans="2:7" x14ac:dyDescent="0.25">
      <c r="C81" s="5"/>
      <c r="D81" s="5"/>
      <c r="E81" s="5"/>
      <c r="F81" s="5"/>
      <c r="G81" s="5"/>
    </row>
    <row r="82" spans="2:7" x14ac:dyDescent="0.25">
      <c r="C82" s="36" t="s">
        <v>13</v>
      </c>
      <c r="D82" s="26"/>
    </row>
    <row r="83" spans="2:7" x14ac:dyDescent="0.25">
      <c r="B83" s="42"/>
      <c r="C83" s="145"/>
      <c r="D83" s="145"/>
      <c r="E83" s="145"/>
    </row>
    <row r="85" spans="2:7" x14ac:dyDescent="0.25">
      <c r="C85" s="141"/>
      <c r="D85" s="141"/>
    </row>
    <row r="86" spans="2:7" x14ac:dyDescent="0.25">
      <c r="C86" s="140" t="s">
        <v>14</v>
      </c>
      <c r="D86" s="140"/>
    </row>
    <row r="87" spans="2:7" x14ac:dyDescent="0.25">
      <c r="C87" s="142"/>
      <c r="D87" s="142"/>
    </row>
    <row r="88" spans="2:7" x14ac:dyDescent="0.25">
      <c r="B88" t="s">
        <v>0</v>
      </c>
    </row>
    <row r="91" spans="2:7" x14ac:dyDescent="0.25">
      <c r="B91" s="22" t="s">
        <v>8</v>
      </c>
    </row>
    <row r="92" spans="2:7" x14ac:dyDescent="0.25">
      <c r="B92" s="23" t="s">
        <v>9</v>
      </c>
    </row>
    <row r="93" spans="2:7" x14ac:dyDescent="0.25">
      <c r="B93" s="23" t="s">
        <v>7</v>
      </c>
    </row>
    <row r="95" spans="2:7" x14ac:dyDescent="0.25">
      <c r="B95" s="40" t="s">
        <v>86</v>
      </c>
    </row>
  </sheetData>
  <sheetProtection algorithmName="SHA-512" hashValue="DCnftn8ANF4fSCNhId3vMJoKUGzxL9KCj2BVJYVHGztx2X+CTlgMCxS00Oa5czyxzUc4uVTQzpgPoTVdYkhTkA==" saltValue="KWBZ4uFWdaPL2FJa2uQfdw==" spinCount="100000" sheet="1" objects="1" scenarios="1" selectLockedCells="1"/>
  <mergeCells count="42">
    <mergeCell ref="B43:F43"/>
    <mergeCell ref="B37:D37"/>
    <mergeCell ref="B21:D21"/>
    <mergeCell ref="B46:F46"/>
    <mergeCell ref="B28:C28"/>
    <mergeCell ref="B25:C25"/>
    <mergeCell ref="B40:F40"/>
    <mergeCell ref="B26:C26"/>
    <mergeCell ref="B35:C35"/>
    <mergeCell ref="B4:C4"/>
    <mergeCell ref="B31:C31"/>
    <mergeCell ref="C2:F2"/>
    <mergeCell ref="B42:F42"/>
    <mergeCell ref="I8:I9"/>
    <mergeCell ref="B33:C33"/>
    <mergeCell ref="B36:D36"/>
    <mergeCell ref="B30:C30"/>
    <mergeCell ref="E11:G11"/>
    <mergeCell ref="B12:D12"/>
    <mergeCell ref="B11:D11"/>
    <mergeCell ref="B20:D20"/>
    <mergeCell ref="B13:D13"/>
    <mergeCell ref="B18:D18"/>
    <mergeCell ref="B15:D15"/>
    <mergeCell ref="B19:C19"/>
    <mergeCell ref="B16:C16"/>
    <mergeCell ref="B48:F48"/>
    <mergeCell ref="B45:E45"/>
    <mergeCell ref="C86:D86"/>
    <mergeCell ref="C85:D85"/>
    <mergeCell ref="C87:D87"/>
    <mergeCell ref="C60:E60"/>
    <mergeCell ref="C61:E61"/>
    <mergeCell ref="C62:E62"/>
    <mergeCell ref="C63:E63"/>
    <mergeCell ref="C64:E64"/>
    <mergeCell ref="C83:E83"/>
    <mergeCell ref="C66:E66"/>
    <mergeCell ref="B58:G58"/>
    <mergeCell ref="C54:E54"/>
    <mergeCell ref="C55:E55"/>
    <mergeCell ref="C56:E56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rowBreaks count="1" manualBreakCount="1">
    <brk id="4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87C-E876-4021-9A9D-F0F908E96221}">
  <sheetPr>
    <tabColor rgb="FFFFC000"/>
  </sheetPr>
  <dimension ref="B2:P44"/>
  <sheetViews>
    <sheetView showGridLines="0" showZeros="0" zoomScaleNormal="100" workbookViewId="0">
      <selection activeCell="G11" sqref="G11"/>
    </sheetView>
  </sheetViews>
  <sheetFormatPr defaultRowHeight="15" x14ac:dyDescent="0.25"/>
  <cols>
    <col min="1" max="1" width="6.28515625" customWidth="1"/>
    <col min="2" max="2" width="14.140625" customWidth="1"/>
    <col min="3" max="3" width="13.28515625" customWidth="1"/>
    <col min="4" max="4" width="6.28515625" customWidth="1"/>
    <col min="5" max="7" width="15.7109375" customWidth="1"/>
  </cols>
  <sheetData>
    <row r="2" spans="2:16" ht="27.4" customHeight="1" x14ac:dyDescent="0.25">
      <c r="B2" s="72" t="s">
        <v>10</v>
      </c>
    </row>
    <row r="4" spans="2:16" x14ac:dyDescent="0.25">
      <c r="B4" s="117" t="s">
        <v>76</v>
      </c>
      <c r="C4" s="33"/>
      <c r="D4" s="34"/>
      <c r="F4" s="34"/>
      <c r="G4" s="118" t="s">
        <v>2</v>
      </c>
    </row>
    <row r="5" spans="2:16" x14ac:dyDescent="0.25">
      <c r="B5" s="174">
        <v>0</v>
      </c>
      <c r="C5" s="174"/>
      <c r="D5" s="174"/>
      <c r="E5" s="174"/>
      <c r="F5" s="41"/>
      <c r="G5" s="32"/>
    </row>
    <row r="6" spans="2:16" ht="11.65" customHeight="1" x14ac:dyDescent="0.25"/>
    <row r="7" spans="2:16" ht="5.65" customHeight="1" x14ac:dyDescent="0.25"/>
    <row r="8" spans="2:16" x14ac:dyDescent="0.25">
      <c r="B8" s="10" t="s">
        <v>30</v>
      </c>
      <c r="C8" s="2"/>
      <c r="D8" s="2"/>
      <c r="E8" s="2"/>
      <c r="F8" s="2"/>
      <c r="G8" s="2"/>
      <c r="H8" s="2"/>
    </row>
    <row r="9" spans="2:16" x14ac:dyDescent="0.25">
      <c r="B9" s="2"/>
      <c r="C9" s="2"/>
      <c r="D9" s="2"/>
      <c r="E9" s="2"/>
      <c r="F9" s="2"/>
      <c r="G9" s="2"/>
      <c r="H9" s="2"/>
    </row>
    <row r="10" spans="2:16" ht="25.35" customHeight="1" x14ac:dyDescent="0.25">
      <c r="B10" s="1"/>
      <c r="C10" s="1"/>
      <c r="D10" s="1"/>
      <c r="E10" s="183" t="s">
        <v>1</v>
      </c>
      <c r="F10" s="184"/>
      <c r="G10" s="185"/>
      <c r="H10" s="1"/>
      <c r="P10" s="3"/>
    </row>
    <row r="11" spans="2:16" ht="21" customHeight="1" x14ac:dyDescent="0.25">
      <c r="B11" s="153" t="s">
        <v>3</v>
      </c>
      <c r="C11" s="153"/>
      <c r="D11" s="153"/>
      <c r="E11" s="55" t="s">
        <v>82</v>
      </c>
      <c r="F11" s="55" t="s">
        <v>82</v>
      </c>
      <c r="G11" s="55" t="s">
        <v>82</v>
      </c>
      <c r="H11" s="1"/>
    </row>
    <row r="12" spans="2:16" x14ac:dyDescent="0.25">
      <c r="B12" s="159" t="s">
        <v>4</v>
      </c>
      <c r="C12" s="160"/>
      <c r="D12" s="161"/>
      <c r="E12" s="56">
        <v>0</v>
      </c>
      <c r="F12" s="56">
        <v>0</v>
      </c>
      <c r="G12" s="56">
        <v>0</v>
      </c>
      <c r="H12" s="1"/>
    </row>
    <row r="13" spans="2:16" ht="18" customHeight="1" x14ac:dyDescent="0.25">
      <c r="B13" s="51" t="s">
        <v>31</v>
      </c>
      <c r="C13" s="24"/>
      <c r="D13" s="25"/>
      <c r="E13" s="27">
        <v>0</v>
      </c>
      <c r="F13" s="27">
        <v>0</v>
      </c>
      <c r="G13" s="27">
        <v>0</v>
      </c>
      <c r="H13" s="1"/>
    </row>
    <row r="14" spans="2:16" x14ac:dyDescent="0.25">
      <c r="B14" s="50" t="s">
        <v>32</v>
      </c>
      <c r="C14" s="24"/>
      <c r="D14" s="25"/>
      <c r="E14" s="18">
        <v>0</v>
      </c>
      <c r="F14" s="18">
        <v>0</v>
      </c>
      <c r="G14" s="18">
        <v>0</v>
      </c>
      <c r="H14" s="1"/>
    </row>
    <row r="15" spans="2:16" ht="18" customHeight="1" x14ac:dyDescent="0.25">
      <c r="B15" s="176" t="s">
        <v>33</v>
      </c>
      <c r="C15" s="177"/>
      <c r="D15" s="178"/>
      <c r="E15" s="43">
        <f>E13+E14</f>
        <v>0</v>
      </c>
      <c r="F15" s="43">
        <f t="shared" ref="F15:G15" si="0">F13+F14</f>
        <v>0</v>
      </c>
      <c r="G15" s="43">
        <f t="shared" si="0"/>
        <v>0</v>
      </c>
      <c r="H15" s="1"/>
    </row>
    <row r="16" spans="2:16" x14ac:dyDescent="0.25">
      <c r="B16" s="50" t="s">
        <v>48</v>
      </c>
      <c r="C16" s="15"/>
      <c r="D16" s="16" t="s">
        <v>5</v>
      </c>
      <c r="E16" s="18">
        <v>0</v>
      </c>
      <c r="F16" s="18">
        <v>0</v>
      </c>
      <c r="G16" s="18">
        <v>0</v>
      </c>
      <c r="H16" s="1"/>
    </row>
    <row r="17" spans="2:8" x14ac:dyDescent="0.25">
      <c r="B17" s="50" t="s">
        <v>34</v>
      </c>
      <c r="C17" s="24"/>
      <c r="D17" s="16" t="s">
        <v>5</v>
      </c>
      <c r="E17" s="18">
        <v>0</v>
      </c>
      <c r="F17" s="18">
        <v>0</v>
      </c>
      <c r="G17" s="18">
        <v>0</v>
      </c>
      <c r="H17" s="1"/>
    </row>
    <row r="18" spans="2:8" x14ac:dyDescent="0.25">
      <c r="B18" s="50" t="s">
        <v>35</v>
      </c>
      <c r="C18" s="24"/>
      <c r="D18" s="16" t="s">
        <v>5</v>
      </c>
      <c r="E18" s="18">
        <v>0</v>
      </c>
      <c r="F18" s="18">
        <v>0</v>
      </c>
      <c r="G18" s="18">
        <v>0</v>
      </c>
      <c r="H18" s="1"/>
    </row>
    <row r="19" spans="2:8" x14ac:dyDescent="0.25">
      <c r="B19" s="50" t="s">
        <v>36</v>
      </c>
      <c r="C19" s="24"/>
      <c r="D19" s="16" t="s">
        <v>5</v>
      </c>
      <c r="E19" s="18">
        <v>0</v>
      </c>
      <c r="F19" s="18">
        <v>0</v>
      </c>
      <c r="G19" s="18">
        <v>0</v>
      </c>
      <c r="H19" s="1"/>
    </row>
    <row r="20" spans="2:8" x14ac:dyDescent="0.25">
      <c r="B20" s="50" t="s">
        <v>37</v>
      </c>
      <c r="C20" s="24"/>
      <c r="D20" s="17" t="s">
        <v>6</v>
      </c>
      <c r="E20" s="18">
        <v>0</v>
      </c>
      <c r="F20" s="18">
        <v>0</v>
      </c>
      <c r="G20" s="18">
        <v>0</v>
      </c>
      <c r="H20" s="1"/>
    </row>
    <row r="21" spans="2:8" ht="18" customHeight="1" x14ac:dyDescent="0.25">
      <c r="B21" s="57" t="s">
        <v>38</v>
      </c>
      <c r="C21" s="58"/>
      <c r="D21" s="59"/>
      <c r="E21" s="60">
        <f>E15+E16+E17+E18+E19+E20</f>
        <v>0</v>
      </c>
      <c r="F21" s="60">
        <f>F15+F16+F17+F18+F19+F20</f>
        <v>0</v>
      </c>
      <c r="G21" s="60">
        <f>G15+G16+G17+G18+G19+G20</f>
        <v>0</v>
      </c>
      <c r="H21" s="1"/>
    </row>
    <row r="22" spans="2:8" ht="18" customHeight="1" x14ac:dyDescent="0.25">
      <c r="B22" s="186" t="s">
        <v>39</v>
      </c>
      <c r="C22" s="186"/>
      <c r="D22" s="186"/>
      <c r="E22" s="28">
        <v>0</v>
      </c>
      <c r="F22" s="28">
        <v>0</v>
      </c>
      <c r="G22" s="28">
        <v>0</v>
      </c>
      <c r="H22" s="61" t="s">
        <v>0</v>
      </c>
    </row>
    <row r="23" spans="2:8" ht="15.75" x14ac:dyDescent="0.25">
      <c r="B23" s="49" t="s">
        <v>40</v>
      </c>
      <c r="C23" s="29"/>
      <c r="D23" s="11"/>
      <c r="E23" s="11"/>
      <c r="F23" s="12"/>
      <c r="G23" s="62">
        <v>0</v>
      </c>
      <c r="H23" s="63" t="s">
        <v>0</v>
      </c>
    </row>
    <row r="24" spans="2:8" x14ac:dyDescent="0.25">
      <c r="B24" s="29" t="s">
        <v>41</v>
      </c>
      <c r="C24" s="11"/>
      <c r="D24" s="11"/>
      <c r="E24" s="11"/>
      <c r="F24" s="16" t="s">
        <v>5</v>
      </c>
      <c r="G24" s="62">
        <v>0</v>
      </c>
      <c r="H24" s="1"/>
    </row>
    <row r="25" spans="2:8" ht="17.649999999999999" customHeight="1" x14ac:dyDescent="0.25">
      <c r="B25" s="19" t="s">
        <v>42</v>
      </c>
      <c r="C25" s="20"/>
      <c r="D25" s="20"/>
      <c r="E25" s="20"/>
      <c r="F25" s="16" t="s">
        <v>0</v>
      </c>
      <c r="G25" s="52">
        <f>G23+G24</f>
        <v>0</v>
      </c>
      <c r="H25" s="1"/>
    </row>
    <row r="26" spans="2:8" x14ac:dyDescent="0.25">
      <c r="B26" s="1"/>
      <c r="C26" s="1"/>
      <c r="D26" s="1"/>
      <c r="E26" s="7"/>
      <c r="F26" s="7"/>
      <c r="G26" s="8"/>
      <c r="H26" s="1"/>
    </row>
    <row r="27" spans="2:8" x14ac:dyDescent="0.25">
      <c r="B27" s="10" t="s">
        <v>50</v>
      </c>
      <c r="C27" s="2"/>
      <c r="D27" s="2"/>
      <c r="E27" s="4"/>
      <c r="F27" s="4"/>
      <c r="G27" s="9"/>
      <c r="H27" s="2"/>
    </row>
    <row r="28" spans="2:8" x14ac:dyDescent="0.25">
      <c r="B28" s="6"/>
      <c r="C28" s="6"/>
      <c r="D28" s="6"/>
      <c r="E28" s="5"/>
      <c r="F28" s="64"/>
      <c r="G28" s="64"/>
      <c r="H28" s="64"/>
    </row>
    <row r="29" spans="2:8" ht="18" customHeight="1" x14ac:dyDescent="0.25">
      <c r="C29" s="176" t="s">
        <v>43</v>
      </c>
      <c r="D29" s="177"/>
      <c r="E29" s="177"/>
      <c r="F29" s="178"/>
      <c r="G29" s="65">
        <f>G25</f>
        <v>0</v>
      </c>
      <c r="H29" s="14"/>
    </row>
    <row r="30" spans="2:8" ht="18" customHeight="1" x14ac:dyDescent="0.25">
      <c r="C30" s="176" t="s">
        <v>44</v>
      </c>
      <c r="D30" s="177"/>
      <c r="E30" s="177"/>
      <c r="F30" s="178"/>
      <c r="G30" s="66">
        <f>(E22+F22+G22)/3/0.15</f>
        <v>0</v>
      </c>
      <c r="H30" s="14"/>
    </row>
    <row r="31" spans="2:8" ht="18" customHeight="1" x14ac:dyDescent="0.25">
      <c r="C31" s="179" t="s">
        <v>45</v>
      </c>
      <c r="D31" s="180"/>
      <c r="E31" s="180"/>
      <c r="F31" s="181"/>
      <c r="G31" s="67">
        <f>SUM(G29:G30)/2</f>
        <v>0</v>
      </c>
      <c r="H31" s="14"/>
    </row>
    <row r="32" spans="2:8" x14ac:dyDescent="0.25">
      <c r="B32" s="169" t="s">
        <v>0</v>
      </c>
      <c r="C32" s="169"/>
      <c r="D32" s="169"/>
      <c r="E32" s="169"/>
      <c r="F32" s="169"/>
      <c r="G32" s="169"/>
      <c r="H32" s="1"/>
    </row>
    <row r="33" spans="2:7" ht="24.6" customHeight="1" x14ac:dyDescent="0.25">
      <c r="B33" s="68" t="s">
        <v>46</v>
      </c>
      <c r="D33" s="21"/>
      <c r="E33" s="21"/>
      <c r="F33" s="21"/>
      <c r="G33" s="69" t="s">
        <v>12</v>
      </c>
    </row>
    <row r="34" spans="2:7" x14ac:dyDescent="0.25">
      <c r="B34" s="182"/>
      <c r="C34" s="182"/>
      <c r="D34" s="182"/>
      <c r="E34" s="182"/>
      <c r="F34" s="70"/>
      <c r="G34" s="71">
        <v>0</v>
      </c>
    </row>
    <row r="35" spans="2:7" ht="24" customHeight="1" x14ac:dyDescent="0.25">
      <c r="B35" s="68" t="s">
        <v>47</v>
      </c>
      <c r="D35" s="26"/>
      <c r="E35" s="26"/>
      <c r="F35" s="26"/>
    </row>
    <row r="36" spans="2:7" x14ac:dyDescent="0.25">
      <c r="B36" s="175"/>
      <c r="C36" s="175"/>
      <c r="D36" s="175"/>
      <c r="E36" s="175"/>
      <c r="F36" s="175"/>
      <c r="G36" s="175"/>
    </row>
    <row r="37" spans="2:7" x14ac:dyDescent="0.25">
      <c r="B37" s="175"/>
      <c r="C37" s="175"/>
      <c r="D37" s="175"/>
      <c r="E37" s="175"/>
      <c r="F37" s="175"/>
      <c r="G37" s="175"/>
    </row>
    <row r="38" spans="2:7" x14ac:dyDescent="0.25">
      <c r="B38" s="175"/>
      <c r="C38" s="175"/>
      <c r="D38" s="175"/>
      <c r="E38" s="175"/>
      <c r="F38" s="175"/>
      <c r="G38" s="175"/>
    </row>
    <row r="39" spans="2:7" x14ac:dyDescent="0.25">
      <c r="B39" s="175"/>
      <c r="C39" s="175"/>
      <c r="D39" s="175"/>
      <c r="E39" s="175"/>
      <c r="F39" s="175"/>
      <c r="G39" s="175"/>
    </row>
    <row r="40" spans="2:7" x14ac:dyDescent="0.25">
      <c r="B40" s="175"/>
      <c r="C40" s="175"/>
      <c r="D40" s="175"/>
      <c r="E40" s="175"/>
      <c r="F40" s="175"/>
      <c r="G40" s="175"/>
    </row>
    <row r="42" spans="2:7" x14ac:dyDescent="0.25">
      <c r="B42" s="22" t="s">
        <v>8</v>
      </c>
    </row>
    <row r="43" spans="2:7" x14ac:dyDescent="0.25">
      <c r="B43" s="23" t="s">
        <v>9</v>
      </c>
    </row>
    <row r="44" spans="2:7" x14ac:dyDescent="0.25">
      <c r="B44" s="23" t="s">
        <v>7</v>
      </c>
    </row>
  </sheetData>
  <sheetProtection algorithmName="SHA-512" hashValue="qGJd0LBd0waGTMNus3vrNZaQ1+sApsOGFLOVBBOzcwsVCKBE8MJ8NmVuXTfcglcmbeVTeOnpLbyXqt7wbG2Tyw==" saltValue="eg86Sq9lMV8Cxcj9efQSzQ==" spinCount="100000" sheet="1" objects="1" scenarios="1" selectLockedCells="1"/>
  <mergeCells count="16">
    <mergeCell ref="B5:E5"/>
    <mergeCell ref="B38:G38"/>
    <mergeCell ref="B39:G39"/>
    <mergeCell ref="B40:G40"/>
    <mergeCell ref="C30:F30"/>
    <mergeCell ref="C31:F31"/>
    <mergeCell ref="B32:G32"/>
    <mergeCell ref="B34:E34"/>
    <mergeCell ref="B36:G36"/>
    <mergeCell ref="B37:G37"/>
    <mergeCell ref="E10:G10"/>
    <mergeCell ref="B11:D11"/>
    <mergeCell ref="B12:D12"/>
    <mergeCell ref="B15:D15"/>
    <mergeCell ref="B22:D22"/>
    <mergeCell ref="C29:F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Arvonmäärityslaskuri</vt:lpstr>
      <vt:lpstr>Arvonmääritys VEROTTAJALLE </vt:lpstr>
      <vt:lpstr>'Arvonmääritys VEROTTAJALLE '!Tulostusalue</vt:lpstr>
      <vt:lpstr>Arvonmäärityslaskuri!Tulostusalue</vt:lpstr>
      <vt:lpstr>Arvonmäärityslaskuri!Tulostusotsikot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Yrityksen arvonmäärityslaskuri</dc:title>
  <dc:creator>Yritystulkki</dc:creator>
  <cp:lastModifiedBy>Henri Järvinen</cp:lastModifiedBy>
  <cp:lastPrinted>2026-02-10T10:09:04Z</cp:lastPrinted>
  <dcterms:created xsi:type="dcterms:W3CDTF">2017-12-09T17:04:55Z</dcterms:created>
  <dcterms:modified xsi:type="dcterms:W3CDTF">2026-02-10T10:09:20Z</dcterms:modified>
</cp:coreProperties>
</file>