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2864C1C3-8EF6-4784-AA09-2EB179AF035F}"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<sst xmlns="http://schemas.openxmlformats.org/spreadsheetml/2006/main" count="291" uniqueCount="132">
  <si>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</si>
  <si>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</si>
  <si>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</si>
  <si>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</si>
  <si>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</si>
  <si>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</si>
  <si>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</si>
  <si>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</si>
  <si>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</si>
  <si>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</si>
  <si>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</si>
  <si>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</si>
  <si>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</si>
  <si>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</si>
  <si>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</si>
  <si>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</si>
  <si>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</si>
  <si>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</si>
  <si>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</si>
  <si>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</si>
  <si>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</si>
  <si>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</si>
  <si>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</si>
  <si>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</si>
  <si>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</si>
  <si>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</si>
  <si>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</si>
  <si>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</si>
  <si>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</si>
  <si>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</si>
  <si>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</si>
  <si>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</si>
  <si>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</si>
  <si>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</si>
  <si>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</si>
  <si>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</si>
  <si>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</si>
  <si>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</si>
  <si>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</si>
  <si>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</si>
  <si>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</si>
  <si>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</si>
  <si>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</si>
  <si>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</si>
  <si>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</si>
  <si>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</si>
  <si>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</si>
  <si>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</si>
  <si>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</si>
  <si>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</si>
  <si>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</si>
  <si>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</si>
  <si>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</si>
  <si>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</si>
  <si>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</si>
  <si>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</si>
  <si>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</si>
  <si>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</si>
  <si>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</si>
  <si>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</si>
  <si>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</si>
  <si>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</si>
  <si>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</si>
  <si>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</si>
  <si>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</si>
  <si>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</si>
  <si>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</si>
  <si>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</si>
  <si>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</si>
  <si>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</si>
  <si>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</si>
  <si>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</si>
  <si>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</si>
  <si>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</si>
  <si>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</si>
  <si>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</si>
  <si>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</si>
  <si>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</si>
  <si>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</si>
  <si>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</si>
  <si>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</si>
  <si>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</si>
  <si>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</si>
  <si>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</si>
  <si>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</si>
  <si>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</si>
  <si>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</si>
  <si>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</si>
  <si>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</si>
  <si>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</si>
  <si>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</si>
  <si>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</si>
  <si>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</si>
  <si>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</si>
  <si>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</si>
  <si>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</si>
  <si>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</si>
  <si>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</si>
  <si>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</si>
  <si>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</si>
  <si>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</si>
  <si>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</si>
  <si>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</si>
  <si>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</si>
  <si>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</si>
  <si>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</si>
  <si>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</si>
  <si>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</si>
  <si>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</si>
  <si>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</si>
  <si>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</si>
  <si>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</si>
  <si>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</si>
  <si>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</si>
  <si>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</si>
  <si>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</si>
  <si>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</si>
  <si>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</si>
  <si>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</si>
  <si>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</si>
  <si>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</si>
  <si>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</si>
  <si>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</si>
  <si>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</si>
  <si>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</si>
  <si>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</si>
  <si>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</si>
  <si>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</si>
  <si>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</si>
  <si>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</si>
  <si>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Investointi 1:</t>
  </si>
  <si>
    <t>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</si>
</sst>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3">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0" fontId="7" fillId="2" borderId="0" xfId="1" applyFill="1" applyProtection="1">
      <protection locked="0"/>
    </xf>
    <xf numFmtId="0" fontId="7" fillId="2" borderId="0" xfId="1" applyFill="1" applyAlignment="1" applyProtection="1">
      <alignment horizontal="left" vertical="top"/>
      <protection locked="0"/>
    </xf>
    <xf numFmtId="6" fontId="7" fillId="2" borderId="0" xfId="1" applyNumberFormat="1" applyFill="1" applyAlignment="1" applyProtection="1">
      <alignment horizontal="left" vertical="top"/>
      <protection locked="0"/>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7" fillId="2" borderId="10"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4" fillId="5" borderId="0" xfId="1" applyFont="1" applyFill="1" applyAlignment="1">
      <alignment horizontal="center" vertical="center"/>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0" xfId="1" applyFill="1" applyAlignment="1" applyProtection="1">
      <alignment vertical="center"/>
      <protection locked="0"/>
    </xf>
    <xf numFmtId="168" fontId="24" fillId="3" borderId="0" xfId="1" applyNumberFormat="1" applyFont="1" applyFill="1" applyAlignment="1">
      <alignment horizontal="center"/>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11" fillId="2" borderId="0" xfId="0" applyFont="1" applyFill="1" applyAlignment="1" applyProtection="1">
      <alignment horizontal="left" vertical="center"/>
      <protection locked="0"/>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0" fontId="4" fillId="0" borderId="0" xfId="1" applyFont="1" applyAlignment="1">
      <alignment horizontal="right"/>
    </xf>
    <xf numFmtId="168" fontId="30" fillId="3" borderId="16" xfId="1" applyNumberFormat="1" applyFont="1" applyFill="1" applyBorder="1" applyAlignment="1">
      <alignment horizontal="right" indent="1"/>
    </xf>
    <xf numFmtId="168" fontId="30" fillId="3" borderId="17" xfId="1" applyNumberFormat="1" applyFont="1" applyFill="1" applyBorder="1" applyAlignment="1">
      <alignment horizontal="right" indent="1"/>
    </xf>
    <xf numFmtId="0" fontId="15" fillId="3" borderId="19" xfId="1" applyFont="1" applyFill="1" applyBorder="1" applyAlignment="1">
      <alignment horizontal="left" vertical="center"/>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15" fillId="3" borderId="0" xfId="1" applyFont="1" applyFill="1" applyAlignment="1">
      <alignment horizontal="left" vertical="center"/>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0" fontId="15" fillId="0" borderId="0" xfId="1" applyFont="1" applyAlignment="1">
      <alignment horizontal="left" vertical="center"/>
    </xf>
    <xf numFmtId="168" fontId="30" fillId="3" borderId="0" xfId="1" applyNumberFormat="1" applyFont="1" applyFill="1" applyAlignment="1">
      <alignment horizontal="right" indent="1"/>
    </xf>
    <xf numFmtId="0" fontId="4" fillId="5" borderId="0" xfId="1" applyFont="1" applyFill="1" applyAlignment="1" applyProtection="1">
      <alignment horizontal="right" vertical="center" indent="1"/>
      <protection hidden="1"/>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0" fontId="23" fillId="9" borderId="0" xfId="1" applyFont="1" applyFill="1" applyAlignment="1" applyProtection="1">
      <alignment horizontal="center" vertical="center"/>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0" borderId="0" xfId="1" applyFont="1" applyAlignment="1" applyProtection="1">
      <alignment horizontal="center" vertical="center"/>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jpe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165197</xdr:colOff>
      <xdr:row>16</xdr:row>
      <xdr:rowOff>128068</xdr:rowOff>
    </xdr:from>
    <xdr:to>
      <xdr:col>21</xdr:col>
      <xdr:colOff>528167</xdr:colOff>
      <xdr:row>18</xdr:row>
      <xdr:rowOff>222244</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09919" y="2996774"/>
          <a:ext cx="990500" cy="41434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358589</xdr:colOff>
      <xdr:row>26</xdr:row>
      <xdr:rowOff>111069</xdr:rowOff>
    </xdr:from>
    <xdr:to>
      <xdr:col>11</xdr:col>
      <xdr:colOff>231519</xdr:colOff>
      <xdr:row>29</xdr:row>
      <xdr:rowOff>3048</xdr:rowOff>
    </xdr:to>
    <xdr:pic>
      <xdr:nvPicPr>
        <xdr:cNvPr id="34" name="Kuva 33">
          <a:extLst>
            <a:ext uri="{FF2B5EF4-FFF2-40B4-BE49-F238E27FC236}">
              <a16:creationId xmlns:a16="http://schemas.microsoft.com/office/drawing/2014/main" id="{530E3D67-72BB-0EF4-729E-C777B8AEF4D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97076" y="4817540"/>
          <a:ext cx="1992443" cy="423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49"/>
      <c r="K4" s="349"/>
      <c r="L4" s="349"/>
      <c r="M4" s="79"/>
      <c r="N4" s="6"/>
      <c r="O4" s="6"/>
      <c r="P4" s="6"/>
      <c r="Q4" s="6"/>
      <c r="R4" s="6"/>
      <c r="S4" s="6"/>
      <c r="T4" s="6"/>
      <c r="U4" s="1"/>
      <c r="V4" s="12"/>
    </row>
    <row r="5" spans="2:22" ht="9.5500000000000007" customHeight="1" x14ac:dyDescent="0.35">
      <c r="B5" s="21"/>
      <c r="C5" s="21"/>
      <c r="D5" s="21"/>
      <c r="E5" s="21"/>
      <c r="F5" s="21"/>
      <c r="G5" s="21"/>
      <c r="H5" s="39"/>
      <c r="I5" s="171"/>
      <c r="J5" s="349"/>
      <c r="K5" s="349"/>
      <c r="L5" s="349"/>
      <c r="M5" s="79"/>
      <c r="N5" s="7"/>
      <c r="O5" s="6"/>
      <c r="P5" s="6"/>
      <c r="Q5" s="6"/>
      <c r="R5" s="342"/>
      <c r="S5" s="342"/>
      <c r="T5" s="342"/>
      <c r="U5" s="342"/>
      <c r="V5" s="342"/>
    </row>
    <row r="6" spans="2:22" ht="12.75" customHeight="1" x14ac:dyDescent="0.35">
      <c r="B6" s="347" t="s">
        <v>46</v>
      </c>
      <c r="C6" s="347"/>
      <c r="D6" s="23"/>
      <c r="E6" s="23"/>
      <c r="F6" s="23"/>
      <c r="G6" s="23"/>
      <c r="H6" s="26" t="s">
        <v>42</v>
      </c>
      <c r="J6" s="349"/>
      <c r="K6" s="349"/>
      <c r="L6" s="349"/>
      <c r="M6" s="17"/>
      <c r="N6" s="343"/>
      <c r="O6" s="343"/>
      <c r="P6" s="7"/>
      <c r="Q6" s="7"/>
      <c r="R6" s="7"/>
      <c r="S6" s="11"/>
      <c r="T6" s="11"/>
      <c r="U6" s="11"/>
      <c r="V6" s="11"/>
    </row>
    <row r="7" spans="2:22" ht="13.4" customHeight="1" x14ac:dyDescent="0.35">
      <c r="B7" s="350"/>
      <c r="C7" s="350"/>
      <c r="D7" s="350"/>
      <c r="E7" s="350"/>
      <c r="F7" s="350"/>
      <c r="G7" s="193"/>
      <c r="H7" s="351"/>
      <c r="I7" s="351"/>
      <c r="J7" s="351"/>
      <c r="K7" s="351"/>
      <c r="L7" s="351"/>
      <c r="M7" s="17"/>
      <c r="N7" s="344"/>
      <c r="O7" s="344"/>
      <c r="P7" s="344"/>
      <c r="Q7" s="344"/>
      <c r="R7" s="344"/>
      <c r="S7" s="7"/>
      <c r="T7" s="6"/>
      <c r="U7" s="8"/>
      <c r="V7" s="8"/>
    </row>
    <row r="8" spans="2:22" ht="7.85" customHeight="1" x14ac:dyDescent="0.3">
      <c r="C8" s="27"/>
      <c r="D8" s="17"/>
      <c r="I8" s="170"/>
      <c r="J8" s="170"/>
      <c r="K8" s="170"/>
      <c r="L8" s="170"/>
      <c r="M8" s="17"/>
      <c r="N8" s="13"/>
      <c r="O8" s="14"/>
      <c r="P8" s="5"/>
      <c r="Q8" s="5"/>
      <c r="R8" s="5"/>
      <c r="S8" s="5"/>
      <c r="T8" s="160"/>
      <c r="U8" s="348"/>
      <c r="V8" s="348"/>
    </row>
    <row r="9" spans="2:22" ht="15.55" customHeight="1" x14ac:dyDescent="0.3">
      <c r="B9" s="345" t="s">
        <v>110</v>
      </c>
      <c r="C9" s="345"/>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346"/>
      <c r="O10" s="346"/>
      <c r="P10" s="346"/>
      <c r="Q10" s="346"/>
      <c r="R10" s="346"/>
      <c r="S10" s="346"/>
      <c r="T10" s="346"/>
      <c r="U10" s="346"/>
      <c r="V10" s="346"/>
    </row>
    <row r="11" spans="2:22" ht="13.4" customHeight="1" x14ac:dyDescent="0.3">
      <c r="B11" s="226"/>
      <c r="C11" s="285"/>
      <c r="D11" s="285"/>
      <c r="E11" s="285"/>
      <c r="F11" s="285"/>
      <c r="G11" s="286"/>
      <c r="H11" s="286"/>
      <c r="I11" s="285"/>
      <c r="J11" s="285"/>
      <c r="K11" s="285"/>
      <c r="L11" s="285"/>
      <c r="M11" s="17"/>
      <c r="N11" s="174"/>
      <c r="O11" s="174"/>
      <c r="P11" s="174"/>
      <c r="Q11" s="174"/>
      <c r="R11" s="174"/>
      <c r="S11" s="174"/>
      <c r="T11" s="174"/>
      <c r="U11" s="174"/>
      <c r="V11" s="174"/>
    </row>
    <row r="12" spans="2:22" ht="13.4" customHeight="1" x14ac:dyDescent="0.3">
      <c r="B12" s="226"/>
      <c r="C12" s="285"/>
      <c r="D12" s="285"/>
      <c r="E12" s="285"/>
      <c r="F12" s="285"/>
      <c r="G12" s="285"/>
      <c r="H12" s="285"/>
      <c r="I12" s="285"/>
      <c r="J12" s="285"/>
      <c r="K12" s="285"/>
      <c r="L12" s="285"/>
      <c r="M12" s="17"/>
      <c r="N12" s="174" t="s">
        <v>15</v>
      </c>
      <c r="O12" s="174"/>
      <c r="P12" s="174"/>
      <c r="Q12" s="174"/>
      <c r="R12" s="174"/>
      <c r="S12" s="174"/>
      <c r="T12" s="174"/>
      <c r="U12" s="174"/>
      <c r="V12" s="174"/>
    </row>
    <row r="13" spans="2:22" ht="13.4" customHeight="1" x14ac:dyDescent="0.3">
      <c r="B13" s="226"/>
      <c r="C13" s="285"/>
      <c r="D13" s="285"/>
      <c r="E13" s="285"/>
      <c r="F13" s="285"/>
      <c r="G13" s="285"/>
      <c r="H13" s="285"/>
      <c r="I13" s="285"/>
      <c r="J13" s="285"/>
      <c r="K13" s="285"/>
      <c r="L13" s="285"/>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285"/>
      <c r="D15" s="285"/>
      <c r="E15" s="285"/>
      <c r="F15" s="285"/>
      <c r="G15" s="285"/>
      <c r="H15" s="285"/>
      <c r="I15" s="285"/>
      <c r="J15" s="285"/>
      <c r="K15" s="285"/>
      <c r="L15" s="285"/>
      <c r="M15" s="17"/>
      <c r="N15" s="174"/>
      <c r="O15" s="174"/>
      <c r="P15" s="174"/>
      <c r="Q15" s="174"/>
      <c r="R15" s="174"/>
      <c r="S15" s="174"/>
      <c r="T15" s="174"/>
      <c r="U15" s="174"/>
      <c r="V15" s="174"/>
    </row>
    <row r="16" spans="2:22" ht="13.4" customHeight="1" x14ac:dyDescent="0.3">
      <c r="B16" s="226"/>
      <c r="C16" s="285"/>
      <c r="D16" s="285"/>
      <c r="E16" s="285"/>
      <c r="F16" s="285"/>
      <c r="G16" s="285"/>
      <c r="H16" s="285"/>
      <c r="I16" s="285"/>
      <c r="J16" s="285"/>
      <c r="K16" s="285"/>
      <c r="L16" s="285"/>
      <c r="M16" s="17"/>
      <c r="N16" s="174"/>
      <c r="O16" s="174"/>
      <c r="P16" s="174"/>
      <c r="Q16" s="174"/>
      <c r="R16" s="174"/>
      <c r="S16" s="174"/>
      <c r="T16" s="174"/>
      <c r="U16" s="174"/>
      <c r="V16" s="174"/>
    </row>
    <row r="17" spans="2:29" ht="12.75" customHeight="1" x14ac:dyDescent="0.3">
      <c r="B17" s="226" t="s">
        <v>15</v>
      </c>
      <c r="C17" s="285"/>
      <c r="D17" s="285"/>
      <c r="E17" s="285"/>
      <c r="F17" s="285"/>
      <c r="G17" s="285"/>
      <c r="H17" s="285"/>
      <c r="I17" s="285"/>
      <c r="J17" s="285"/>
      <c r="K17" s="285"/>
      <c r="L17" s="285"/>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291" t="s">
        <v>1</v>
      </c>
      <c r="C19" s="291"/>
      <c r="D19" s="291"/>
      <c r="E19" s="291"/>
      <c r="F19" s="291"/>
      <c r="G19" s="42"/>
      <c r="M19" s="22"/>
      <c r="N19" s="306" t="s">
        <v>115</v>
      </c>
      <c r="O19" s="306"/>
      <c r="P19" s="306"/>
      <c r="Q19" s="306"/>
      <c r="R19" s="306"/>
      <c r="S19" s="306"/>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42"/>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352"/>
      <c r="Z26" s="353"/>
      <c r="AA26" s="353"/>
      <c r="AB26" s="353"/>
      <c r="AC26" s="353"/>
    </row>
    <row r="27" spans="2:29" ht="13.5" customHeight="1" x14ac:dyDescent="0.3">
      <c r="G27" s="32"/>
      <c r="M27" s="17"/>
      <c r="N27" s="146" t="s">
        <v>12</v>
      </c>
      <c r="O27" s="109"/>
      <c r="P27" s="38"/>
      <c r="Q27" s="148">
        <v>1.5</v>
      </c>
      <c r="R27" s="153"/>
      <c r="S27" s="206">
        <v>0</v>
      </c>
      <c r="T27" s="163"/>
      <c r="U27" s="163"/>
      <c r="V27" s="163"/>
      <c r="Y27" s="353"/>
      <c r="Z27" s="353"/>
      <c r="AA27" s="353"/>
      <c r="AB27" s="353"/>
      <c r="AC27" s="353"/>
    </row>
    <row r="28" spans="2:29" ht="13.5" customHeight="1" x14ac:dyDescent="0.3">
      <c r="B28" s="17"/>
      <c r="C28" s="292" t="s">
        <v>69</v>
      </c>
      <c r="D28" s="292"/>
      <c r="G28" s="17"/>
      <c r="M28" s="17"/>
      <c r="N28" s="149" t="s">
        <v>55</v>
      </c>
      <c r="O28" s="38"/>
      <c r="P28" s="38"/>
      <c r="Q28" s="143">
        <v>0</v>
      </c>
      <c r="R28" s="153"/>
      <c r="S28" s="143">
        <v>0</v>
      </c>
      <c r="T28" s="163"/>
      <c r="U28" s="163"/>
      <c r="V28" s="163"/>
      <c r="Y28" s="353"/>
      <c r="Z28" s="353"/>
      <c r="AA28" s="353"/>
      <c r="AB28" s="353"/>
      <c r="AC28" s="353"/>
    </row>
    <row r="29" spans="2:29" ht="16" customHeight="1" x14ac:dyDescent="0.3">
      <c r="C29" s="292"/>
      <c r="D29" s="292"/>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354"/>
      <c r="I30" s="355"/>
      <c r="J30" s="355"/>
      <c r="K30" s="355"/>
      <c r="L30" s="355"/>
      <c r="M30" s="17"/>
      <c r="N30" s="297" t="s">
        <v>7</v>
      </c>
      <c r="O30" s="298"/>
      <c r="P30" s="299"/>
      <c r="Q30" s="143">
        <v>0</v>
      </c>
      <c r="R30" s="153"/>
      <c r="S30" s="143">
        <v>0</v>
      </c>
      <c r="T30" s="163"/>
      <c r="U30" s="163"/>
      <c r="V30" s="163"/>
    </row>
    <row r="31" spans="2:29" ht="14.15" customHeight="1" x14ac:dyDescent="0.3">
      <c r="B31" s="211">
        <v>2026</v>
      </c>
      <c r="C31" s="295" t="s">
        <v>32</v>
      </c>
      <c r="D31" s="296"/>
      <c r="E31" s="111">
        <v>0</v>
      </c>
      <c r="F31" s="111">
        <v>0</v>
      </c>
      <c r="G31" s="32"/>
      <c r="H31" s="311" t="s">
        <v>70</v>
      </c>
      <c r="I31" s="312"/>
      <c r="J31" s="312"/>
      <c r="K31" s="312"/>
      <c r="L31" s="315"/>
      <c r="M31" s="17"/>
      <c r="N31" s="300" t="s">
        <v>8</v>
      </c>
      <c r="O31" s="301"/>
      <c r="P31" s="302"/>
      <c r="Q31" s="143">
        <v>0</v>
      </c>
      <c r="R31" s="153"/>
      <c r="S31" s="143">
        <v>0</v>
      </c>
      <c r="T31" s="163"/>
      <c r="U31" s="163"/>
      <c r="V31" s="163"/>
      <c r="Y31" s="16">
        <v>0</v>
      </c>
    </row>
    <row r="32" spans="2:29" ht="14.15" customHeight="1" x14ac:dyDescent="0.3">
      <c r="B32" s="212">
        <f>B31+1</f>
        <v>2027</v>
      </c>
      <c r="C32" s="293" t="s">
        <v>33</v>
      </c>
      <c r="D32" s="294"/>
      <c r="E32" s="111">
        <v>0</v>
      </c>
      <c r="F32" s="111">
        <v>0</v>
      </c>
      <c r="G32" s="17"/>
      <c r="H32" s="313"/>
      <c r="I32" s="314"/>
      <c r="J32" s="314"/>
      <c r="K32" s="314"/>
      <c r="L32" s="316"/>
      <c r="M32" s="17"/>
      <c r="N32" s="300" t="s">
        <v>9</v>
      </c>
      <c r="O32" s="301"/>
      <c r="P32" s="302"/>
      <c r="Q32" s="143">
        <v>0</v>
      </c>
      <c r="R32" s="153"/>
      <c r="S32" s="143">
        <v>0</v>
      </c>
      <c r="T32" s="163"/>
      <c r="U32" s="163"/>
      <c r="V32" s="163"/>
      <c r="W32" s="16" t="s">
        <v>45</v>
      </c>
      <c r="Y32" s="16" t="s">
        <v>123</v>
      </c>
    </row>
    <row r="33" spans="2:29" ht="14.15" customHeight="1" x14ac:dyDescent="0.3">
      <c r="B33" s="212">
        <f t="shared" ref="B33:B60" si="2">B32+1</f>
        <v>2028</v>
      </c>
      <c r="C33" s="293" t="s">
        <v>34</v>
      </c>
      <c r="D33" s="294"/>
      <c r="E33" s="111">
        <v>0</v>
      </c>
      <c r="F33" s="111">
        <v>0</v>
      </c>
      <c r="G33" s="17"/>
      <c r="H33" s="182"/>
      <c r="L33" s="192"/>
      <c r="M33" s="17"/>
      <c r="N33" s="300" t="s">
        <v>10</v>
      </c>
      <c r="O33" s="301"/>
      <c r="P33" s="302"/>
      <c r="Q33" s="143">
        <v>0</v>
      </c>
      <c r="R33" s="153"/>
      <c r="S33" s="143">
        <v>0</v>
      </c>
      <c r="T33" s="163"/>
      <c r="U33" s="163"/>
      <c r="V33" s="163"/>
      <c r="Y33" s="356"/>
      <c r="Z33" s="357"/>
      <c r="AA33" s="357"/>
      <c r="AB33" s="357"/>
      <c r="AC33" s="357"/>
    </row>
    <row r="34" spans="2:29" ht="14.15" customHeight="1" thickBot="1" x14ac:dyDescent="0.35">
      <c r="B34" s="212">
        <f t="shared" si="2"/>
        <v>2029</v>
      </c>
      <c r="C34" s="293" t="s">
        <v>35</v>
      </c>
      <c r="D34" s="294"/>
      <c r="E34" s="111">
        <v>0</v>
      </c>
      <c r="F34" s="111">
        <v>0</v>
      </c>
      <c r="G34" s="17"/>
      <c r="H34" s="309" t="s">
        <v>111</v>
      </c>
      <c r="I34" s="310"/>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357"/>
      <c r="Z34" s="357"/>
      <c r="AA34" s="357"/>
      <c r="AB34" s="357"/>
      <c r="AC34" s="357"/>
    </row>
    <row r="35" spans="2:29" ht="14.15" customHeight="1" thickBot="1" x14ac:dyDescent="0.35">
      <c r="B35" s="213">
        <f t="shared" si="2"/>
        <v>2030</v>
      </c>
      <c r="C35" s="295" t="s">
        <v>36</v>
      </c>
      <c r="D35" s="296"/>
      <c r="E35" s="111">
        <v>0</v>
      </c>
      <c r="F35" s="111">
        <v>0</v>
      </c>
      <c r="G35" s="17"/>
      <c r="H35" s="309"/>
      <c r="I35" s="310"/>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93" t="s">
        <v>37</v>
      </c>
      <c r="D36" s="294"/>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93" t="s">
        <v>38</v>
      </c>
      <c r="D37" s="294"/>
      <c r="E37" s="111">
        <v>0</v>
      </c>
      <c r="F37" s="111">
        <v>0</v>
      </c>
      <c r="G37" s="17"/>
      <c r="H37" s="287" t="s">
        <v>105</v>
      </c>
      <c r="I37" s="288"/>
      <c r="J37" s="288"/>
      <c r="K37" s="288"/>
      <c r="L37" s="317"/>
      <c r="M37" s="17"/>
      <c r="N37" s="303" t="s">
        <v>106</v>
      </c>
      <c r="O37" s="304"/>
      <c r="P37" s="305"/>
      <c r="Q37" s="143">
        <v>0</v>
      </c>
      <c r="R37" s="153">
        <v>0</v>
      </c>
      <c r="S37" s="143">
        <v>0</v>
      </c>
      <c r="T37" s="163"/>
      <c r="U37" s="163"/>
      <c r="V37" s="163"/>
    </row>
    <row r="38" spans="2:29" ht="14.15" customHeight="1" x14ac:dyDescent="0.3">
      <c r="B38" s="212">
        <f t="shared" si="2"/>
        <v>2033</v>
      </c>
      <c r="C38" s="293" t="s">
        <v>39</v>
      </c>
      <c r="D38" s="294"/>
      <c r="E38" s="111">
        <v>0</v>
      </c>
      <c r="F38" s="111">
        <v>0</v>
      </c>
      <c r="G38" s="17"/>
      <c r="H38" s="289"/>
      <c r="I38" s="290"/>
      <c r="J38" s="290"/>
      <c r="K38" s="290"/>
      <c r="L38" s="318"/>
      <c r="M38" s="17"/>
      <c r="N38" s="303" t="s">
        <v>6</v>
      </c>
      <c r="O38" s="304"/>
      <c r="P38" s="305"/>
      <c r="Q38" s="143">
        <v>0</v>
      </c>
      <c r="R38" s="153"/>
      <c r="S38" s="143">
        <v>0</v>
      </c>
      <c r="T38" s="163"/>
      <c r="U38" s="163"/>
      <c r="V38" s="163"/>
    </row>
    <row r="39" spans="2:29" ht="14.15" customHeight="1" x14ac:dyDescent="0.3">
      <c r="B39" s="212">
        <f t="shared" si="2"/>
        <v>2034</v>
      </c>
      <c r="C39" s="293" t="s">
        <v>40</v>
      </c>
      <c r="D39" s="294"/>
      <c r="E39" s="111">
        <v>0</v>
      </c>
      <c r="F39" s="111">
        <v>0</v>
      </c>
      <c r="G39" s="17"/>
      <c r="H39" s="182"/>
      <c r="L39" s="183"/>
      <c r="M39" s="17"/>
      <c r="N39" s="303" t="s">
        <v>14</v>
      </c>
      <c r="O39" s="304"/>
      <c r="P39" s="305"/>
      <c r="Q39" s="143">
        <v>0</v>
      </c>
      <c r="R39" s="153">
        <v>0</v>
      </c>
      <c r="S39" s="143">
        <v>0</v>
      </c>
      <c r="T39" s="163"/>
      <c r="U39" s="163"/>
      <c r="V39" s="163"/>
    </row>
    <row r="40" spans="2:29" ht="14.15" customHeight="1" thickBot="1" x14ac:dyDescent="0.35">
      <c r="B40" s="213">
        <f t="shared" si="2"/>
        <v>2035</v>
      </c>
      <c r="C40" s="295" t="s">
        <v>21</v>
      </c>
      <c r="D40" s="296"/>
      <c r="E40" s="111">
        <v>0</v>
      </c>
      <c r="F40" s="111">
        <v>0</v>
      </c>
      <c r="G40" s="17"/>
      <c r="H40" s="182"/>
      <c r="J40" s="270" t="str">
        <f>E21</f>
        <v>Investointi 1.</v>
      </c>
      <c r="K40" s="270" t="str">
        <f>F21</f>
        <v>Investointi 2.</v>
      </c>
      <c r="L40" s="183"/>
      <c r="M40" s="17"/>
      <c r="N40" s="303" t="s">
        <v>13</v>
      </c>
      <c r="O40" s="304"/>
      <c r="P40" s="305"/>
      <c r="Q40" s="143">
        <v>0</v>
      </c>
      <c r="R40" s="153">
        <v>0</v>
      </c>
      <c r="S40" s="143">
        <v>0</v>
      </c>
      <c r="T40" s="163"/>
      <c r="U40" s="163"/>
      <c r="V40" s="163"/>
      <c r="Y40" s="198"/>
      <c r="Z40" s="134"/>
      <c r="AA40" s="134"/>
      <c r="AB40" s="134"/>
      <c r="AC40" s="199"/>
    </row>
    <row r="41" spans="2:29" ht="14.15" customHeight="1" thickBot="1" x14ac:dyDescent="0.35">
      <c r="B41" s="212">
        <f t="shared" si="2"/>
        <v>2036</v>
      </c>
      <c r="C41" s="293" t="s">
        <v>22</v>
      </c>
      <c r="D41" s="294"/>
      <c r="E41" s="111">
        <v>0</v>
      </c>
      <c r="F41" s="111">
        <v>0</v>
      </c>
      <c r="G41" s="17"/>
      <c r="H41" s="307" t="s">
        <v>19</v>
      </c>
      <c r="I41" s="308"/>
      <c r="J41" s="112">
        <f>IF(E31=0,0,IRR(E29:E60))</f>
        <v>0</v>
      </c>
      <c r="K41" s="112">
        <f>IF(F31=0,0,IRR(F29:F60))</f>
        <v>0</v>
      </c>
      <c r="L41" s="273"/>
      <c r="N41" s="303" t="s">
        <v>2</v>
      </c>
      <c r="O41" s="304"/>
      <c r="P41" s="305"/>
      <c r="Q41" s="143">
        <v>0</v>
      </c>
      <c r="R41" s="153"/>
      <c r="S41" s="143">
        <v>0</v>
      </c>
      <c r="T41" s="163"/>
      <c r="U41" s="163"/>
      <c r="V41" s="163"/>
      <c r="Y41" s="200"/>
      <c r="Z41" s="128"/>
      <c r="AA41" s="128"/>
      <c r="AB41" s="128"/>
      <c r="AC41" s="201"/>
    </row>
    <row r="42" spans="2:29" ht="14.15" customHeight="1" thickBot="1" x14ac:dyDescent="0.35">
      <c r="B42" s="212">
        <f t="shared" si="2"/>
        <v>2037</v>
      </c>
      <c r="C42" s="293" t="s">
        <v>23</v>
      </c>
      <c r="D42" s="294"/>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93" t="s">
        <v>25</v>
      </c>
      <c r="D43" s="294"/>
      <c r="E43" s="111">
        <v>0</v>
      </c>
      <c r="F43" s="111">
        <v>0</v>
      </c>
      <c r="G43" s="17"/>
      <c r="H43" s="287" t="s">
        <v>101</v>
      </c>
      <c r="I43" s="288"/>
      <c r="J43" s="288"/>
      <c r="K43" s="288"/>
      <c r="L43" s="317"/>
      <c r="N43" s="278" t="s">
        <v>103</v>
      </c>
      <c r="O43" s="279"/>
      <c r="P43" s="279"/>
      <c r="Q43" s="161">
        <f>Q22-Q42</f>
        <v>0</v>
      </c>
      <c r="R43" s="205"/>
      <c r="S43" s="161">
        <f>S22-S42</f>
        <v>0</v>
      </c>
      <c r="T43" s="163"/>
      <c r="U43" s="163"/>
      <c r="V43" s="163"/>
    </row>
    <row r="44" spans="2:29" ht="14.15" customHeight="1" x14ac:dyDescent="0.3">
      <c r="B44" s="212">
        <f t="shared" si="2"/>
        <v>2039</v>
      </c>
      <c r="C44" s="293" t="s">
        <v>24</v>
      </c>
      <c r="D44" s="294"/>
      <c r="E44" s="111">
        <v>0</v>
      </c>
      <c r="F44" s="111">
        <v>0</v>
      </c>
      <c r="G44" s="17"/>
      <c r="H44" s="289"/>
      <c r="I44" s="290"/>
      <c r="J44" s="290"/>
      <c r="K44" s="290"/>
      <c r="L44" s="318"/>
      <c r="T44" s="227"/>
      <c r="U44" s="227"/>
      <c r="V44" s="227"/>
    </row>
    <row r="45" spans="2:29" ht="14.15" customHeight="1" x14ac:dyDescent="0.3">
      <c r="B45" s="213">
        <f t="shared" si="2"/>
        <v>2040</v>
      </c>
      <c r="C45" s="295" t="s">
        <v>26</v>
      </c>
      <c r="D45" s="296"/>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93" t="s">
        <v>27</v>
      </c>
      <c r="D46" s="294"/>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93" t="s">
        <v>28</v>
      </c>
      <c r="D47" s="294"/>
      <c r="E47" s="111">
        <v>0</v>
      </c>
      <c r="F47" s="111">
        <v>0</v>
      </c>
      <c r="H47" s="307" t="s">
        <v>18</v>
      </c>
      <c r="I47" s="308"/>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93" t="s">
        <v>29</v>
      </c>
      <c r="D48" s="294"/>
      <c r="E48" s="111">
        <v>0</v>
      </c>
      <c r="F48" s="111">
        <v>0</v>
      </c>
      <c r="H48" s="182"/>
      <c r="L48" s="183"/>
      <c r="N48" s="328"/>
      <c r="O48" s="328"/>
      <c r="P48" s="328"/>
      <c r="Q48" s="328"/>
      <c r="R48" s="328"/>
      <c r="S48" s="328"/>
      <c r="T48" s="328"/>
      <c r="U48" s="328"/>
      <c r="V48" s="328"/>
    </row>
    <row r="49" spans="2:29" ht="14.15" customHeight="1" x14ac:dyDescent="0.3">
      <c r="B49" s="212">
        <f t="shared" si="2"/>
        <v>2044</v>
      </c>
      <c r="C49" s="293" t="s">
        <v>30</v>
      </c>
      <c r="D49" s="294"/>
      <c r="E49" s="111">
        <v>0</v>
      </c>
      <c r="F49" s="111">
        <v>0</v>
      </c>
      <c r="H49" s="287" t="s">
        <v>102</v>
      </c>
      <c r="I49" s="288"/>
      <c r="J49" s="288"/>
      <c r="K49" s="288"/>
      <c r="L49" s="317"/>
      <c r="N49" s="284"/>
      <c r="O49" s="284"/>
      <c r="P49" s="284"/>
      <c r="Q49" s="284"/>
      <c r="R49" s="284"/>
      <c r="S49" s="284"/>
      <c r="T49" s="284"/>
      <c r="U49" s="284"/>
      <c r="V49" s="284"/>
      <c r="Y49" s="326"/>
      <c r="Z49" s="326"/>
      <c r="AA49" s="326"/>
      <c r="AB49" s="326"/>
      <c r="AC49" s="326"/>
    </row>
    <row r="50" spans="2:29" ht="14.15" customHeight="1" x14ac:dyDescent="0.3">
      <c r="B50" s="214">
        <f t="shared" si="2"/>
        <v>2045</v>
      </c>
      <c r="C50" s="295" t="s">
        <v>31</v>
      </c>
      <c r="D50" s="296"/>
      <c r="E50" s="111">
        <v>0</v>
      </c>
      <c r="F50" s="111">
        <v>0</v>
      </c>
      <c r="H50" s="289"/>
      <c r="I50" s="290"/>
      <c r="J50" s="290"/>
      <c r="K50" s="290"/>
      <c r="L50" s="318"/>
      <c r="N50" s="274">
        <v>0</v>
      </c>
      <c r="O50" s="274"/>
      <c r="P50" s="274"/>
      <c r="Q50" s="274"/>
      <c r="R50" s="274"/>
      <c r="S50" s="274"/>
      <c r="T50" s="274"/>
      <c r="U50" s="274"/>
      <c r="V50" s="274"/>
      <c r="Y50" s="327"/>
      <c r="Z50" s="327"/>
      <c r="AA50" s="327"/>
      <c r="AB50" s="327"/>
      <c r="AC50" s="327"/>
    </row>
    <row r="51" spans="2:29" ht="14.15" customHeight="1" x14ac:dyDescent="0.3">
      <c r="B51" s="215">
        <f t="shared" si="2"/>
        <v>2046</v>
      </c>
      <c r="C51" s="293" t="s">
        <v>68</v>
      </c>
      <c r="D51" s="294"/>
      <c r="E51" s="111">
        <v>0</v>
      </c>
      <c r="F51" s="111">
        <v>0</v>
      </c>
      <c r="H51" s="125"/>
      <c r="I51" s="180"/>
      <c r="L51" s="126"/>
      <c r="N51" s="274"/>
      <c r="O51" s="274"/>
      <c r="P51" s="274"/>
      <c r="Q51" s="274"/>
      <c r="R51" s="274"/>
      <c r="S51" s="274"/>
      <c r="T51" s="274"/>
      <c r="U51" s="274"/>
      <c r="V51" s="274"/>
      <c r="Y51" s="326"/>
      <c r="Z51" s="326"/>
      <c r="AA51" s="326"/>
      <c r="AB51" s="326"/>
      <c r="AC51" s="326"/>
    </row>
    <row r="52" spans="2:29" ht="14.15" customHeight="1" thickBot="1" x14ac:dyDescent="0.35">
      <c r="B52" s="215">
        <f t="shared" si="2"/>
        <v>2047</v>
      </c>
      <c r="C52" s="293" t="s">
        <v>67</v>
      </c>
      <c r="D52" s="294"/>
      <c r="E52" s="111">
        <v>0</v>
      </c>
      <c r="F52" s="111">
        <v>0</v>
      </c>
      <c r="H52" s="329" t="s">
        <v>124</v>
      </c>
      <c r="I52" s="330"/>
      <c r="J52" s="229" t="str">
        <f>E21</f>
        <v>Investointi 1.</v>
      </c>
      <c r="K52" s="229" t="str">
        <f>F21</f>
        <v>Investointi 2.</v>
      </c>
      <c r="L52" s="183"/>
      <c r="N52" s="274">
        <v>0</v>
      </c>
      <c r="O52" s="274"/>
      <c r="P52" s="274"/>
      <c r="Q52" s="274"/>
      <c r="R52" s="274"/>
      <c r="S52" s="274"/>
      <c r="T52" s="274"/>
      <c r="U52" s="274"/>
      <c r="V52" s="274"/>
      <c r="Y52" s="326"/>
      <c r="Z52" s="326"/>
      <c r="AA52" s="326"/>
      <c r="AB52" s="326"/>
      <c r="AC52" s="326"/>
    </row>
    <row r="53" spans="2:29" ht="14.15" customHeight="1" thickBot="1" x14ac:dyDescent="0.35">
      <c r="B53" s="215">
        <f t="shared" si="2"/>
        <v>2048</v>
      </c>
      <c r="C53" s="293" t="s">
        <v>66</v>
      </c>
      <c r="D53" s="294"/>
      <c r="E53" s="111">
        <v>0</v>
      </c>
      <c r="F53" s="111">
        <v>0</v>
      </c>
      <c r="H53" s="329"/>
      <c r="I53" s="330"/>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93" t="s">
        <v>65</v>
      </c>
      <c r="D54" s="294"/>
      <c r="E54" s="111">
        <v>0</v>
      </c>
      <c r="F54" s="111">
        <v>0</v>
      </c>
      <c r="H54" s="331"/>
      <c r="I54" s="332"/>
      <c r="J54" s="185"/>
      <c r="K54" s="185"/>
      <c r="L54" s="186"/>
      <c r="N54" s="274"/>
      <c r="O54" s="274"/>
      <c r="P54" s="274"/>
      <c r="Q54" s="274"/>
      <c r="R54" s="274"/>
      <c r="S54" s="274"/>
      <c r="T54" s="274"/>
      <c r="U54" s="274"/>
      <c r="V54" s="274"/>
    </row>
    <row r="55" spans="2:29" ht="14.15" customHeight="1" x14ac:dyDescent="0.3">
      <c r="B55" s="216">
        <f t="shared" si="2"/>
        <v>2050</v>
      </c>
      <c r="C55" s="295" t="s">
        <v>64</v>
      </c>
      <c r="D55" s="296"/>
      <c r="E55" s="111">
        <v>0</v>
      </c>
      <c r="F55" s="111">
        <v>0</v>
      </c>
      <c r="G55" s="17"/>
      <c r="H55" s="311" t="s">
        <v>72</v>
      </c>
      <c r="I55" s="312"/>
      <c r="J55" s="312"/>
      <c r="K55" s="312"/>
      <c r="L55" s="315"/>
      <c r="N55" s="274">
        <v>0</v>
      </c>
      <c r="O55" s="274"/>
      <c r="P55" s="274"/>
      <c r="Q55" s="274"/>
      <c r="R55" s="274"/>
      <c r="S55" s="274"/>
      <c r="T55" s="274"/>
      <c r="U55" s="274"/>
      <c r="V55" s="274"/>
    </row>
    <row r="56" spans="2:29" ht="14.15" customHeight="1" x14ac:dyDescent="0.3">
      <c r="B56" s="215">
        <f t="shared" si="2"/>
        <v>2051</v>
      </c>
      <c r="C56" s="293" t="s">
        <v>63</v>
      </c>
      <c r="D56" s="294"/>
      <c r="E56" s="111">
        <v>0</v>
      </c>
      <c r="F56" s="111">
        <v>0</v>
      </c>
      <c r="G56" s="17"/>
      <c r="H56" s="313"/>
      <c r="I56" s="314"/>
      <c r="J56" s="314"/>
      <c r="K56" s="314"/>
      <c r="L56" s="316"/>
      <c r="N56" s="274"/>
      <c r="O56" s="274"/>
      <c r="P56" s="274"/>
      <c r="Q56" s="274"/>
      <c r="R56" s="274"/>
      <c r="S56" s="274"/>
      <c r="T56" s="274"/>
      <c r="U56" s="274"/>
      <c r="V56" s="274"/>
    </row>
    <row r="57" spans="2:29" ht="14.15" customHeight="1" x14ac:dyDescent="0.3">
      <c r="B57" s="215">
        <f t="shared" si="2"/>
        <v>2052</v>
      </c>
      <c r="C57" s="293" t="s">
        <v>62</v>
      </c>
      <c r="D57" s="294"/>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93" t="s">
        <v>61</v>
      </c>
      <c r="D58" s="294"/>
      <c r="E58" s="111">
        <v>0</v>
      </c>
      <c r="F58" s="111">
        <v>0</v>
      </c>
      <c r="G58" s="17"/>
      <c r="H58" s="324" t="s">
        <v>112</v>
      </c>
      <c r="I58" s="325"/>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93" t="s">
        <v>60</v>
      </c>
      <c r="D59" s="294"/>
      <c r="E59" s="111">
        <v>0</v>
      </c>
      <c r="F59" s="111">
        <v>0</v>
      </c>
      <c r="G59" s="17"/>
      <c r="H59" s="324"/>
      <c r="I59" s="325"/>
      <c r="J59" s="112">
        <f>IF(E24=0,0,((E61-E26)/E24-(-E29-E26)/E24)/((-E29+E26)/2))</f>
        <v>0</v>
      </c>
      <c r="K59" s="112">
        <f>IF(F24=0,0,((F61-F26)/F24-(-F29-F26)/F24)/((-F29+F26)/2))</f>
        <v>0</v>
      </c>
      <c r="L59" s="272"/>
      <c r="N59" s="274"/>
      <c r="O59" s="274"/>
      <c r="P59" s="274"/>
      <c r="Q59" s="274"/>
      <c r="R59" s="274"/>
      <c r="S59" s="274"/>
      <c r="T59" s="274"/>
      <c r="U59" s="274"/>
      <c r="V59" s="274"/>
      <c r="Y59" s="320"/>
      <c r="Z59" s="319"/>
      <c r="AA59" s="319"/>
      <c r="AB59" s="319"/>
      <c r="AC59" s="319"/>
    </row>
    <row r="60" spans="2:29" ht="14.15" customHeight="1" thickBot="1" x14ac:dyDescent="0.35">
      <c r="B60" s="215">
        <f t="shared" si="2"/>
        <v>2055</v>
      </c>
      <c r="C60" s="293" t="s">
        <v>59</v>
      </c>
      <c r="D60" s="294"/>
      <c r="E60" s="111">
        <v>0</v>
      </c>
      <c r="F60" s="111">
        <v>0</v>
      </c>
      <c r="G60" s="17"/>
      <c r="H60" s="184"/>
      <c r="I60" s="185"/>
      <c r="J60" s="185"/>
      <c r="K60" s="185"/>
      <c r="L60" s="186"/>
      <c r="N60" s="274"/>
      <c r="O60" s="274"/>
      <c r="P60" s="274"/>
      <c r="Q60" s="274"/>
      <c r="R60" s="274"/>
      <c r="S60" s="274"/>
      <c r="T60" s="274"/>
      <c r="U60" s="274"/>
      <c r="V60" s="274"/>
      <c r="Y60" s="319"/>
      <c r="Z60" s="319"/>
      <c r="AA60" s="319"/>
      <c r="AB60" s="176"/>
      <c r="AC60" s="176"/>
    </row>
    <row r="61" spans="2:29" ht="19.3" customHeight="1" x14ac:dyDescent="0.3">
      <c r="B61" s="17"/>
      <c r="C61" s="321" t="s">
        <v>0</v>
      </c>
      <c r="D61" s="322"/>
      <c r="E61" s="169">
        <f>SUM(E31:E60)</f>
        <v>0</v>
      </c>
      <c r="F61" s="169">
        <f>SUM(F31:F60)</f>
        <v>0</v>
      </c>
      <c r="G61" s="17"/>
      <c r="N61" s="274"/>
      <c r="O61" s="274"/>
      <c r="P61" s="274"/>
      <c r="Q61" s="274"/>
      <c r="R61" s="274"/>
      <c r="S61" s="274"/>
      <c r="T61" s="274"/>
      <c r="U61" s="274"/>
      <c r="V61" s="274"/>
      <c r="Y61" s="320"/>
      <c r="Z61" s="319"/>
      <c r="AA61" s="319"/>
      <c r="AB61" s="319"/>
      <c r="AC61" s="319"/>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23"/>
      <c r="O65" s="323"/>
      <c r="P65" s="323"/>
      <c r="Q65" s="323"/>
      <c r="R65" s="323"/>
      <c r="S65" s="323"/>
      <c r="T65" s="323"/>
      <c r="U65" s="323"/>
      <c r="V65" s="323"/>
    </row>
    <row r="66" spans="2:22" ht="12.65" customHeight="1" x14ac:dyDescent="0.3">
      <c r="C66" s="17"/>
      <c r="D66" s="17"/>
      <c r="E66" s="17"/>
      <c r="F66" s="17"/>
      <c r="G66" s="17"/>
      <c r="I66" s="77"/>
      <c r="J66" s="77"/>
      <c r="K66" s="77"/>
      <c r="N66" s="323"/>
      <c r="O66" s="323"/>
      <c r="P66" s="323"/>
      <c r="Q66" s="323"/>
      <c r="R66" s="323"/>
      <c r="S66" s="323"/>
      <c r="T66" s="323"/>
      <c r="U66" s="323"/>
      <c r="V66" s="323"/>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38" t="s">
        <v>48</v>
      </c>
      <c r="C68" s="338"/>
      <c r="D68" s="338"/>
      <c r="E68" s="338"/>
      <c r="F68" s="338"/>
      <c r="G68" s="338"/>
      <c r="H68" s="338"/>
      <c r="I68" s="338"/>
      <c r="J68" s="338"/>
      <c r="K68" s="338"/>
      <c r="L68" s="338"/>
      <c r="N68" s="319"/>
      <c r="O68" s="319"/>
      <c r="P68" s="319"/>
      <c r="Q68" s="319"/>
      <c r="R68" s="59"/>
      <c r="S68" s="59"/>
      <c r="T68" s="59"/>
      <c r="U68" s="59"/>
      <c r="V68" s="59"/>
    </row>
    <row r="69" spans="2:22" ht="12" customHeight="1" x14ac:dyDescent="0.3">
      <c r="B69" s="339" t="s">
        <v>50</v>
      </c>
      <c r="C69" s="339"/>
      <c r="D69" s="339"/>
      <c r="E69" s="339"/>
      <c r="F69" s="339"/>
      <c r="G69" s="339"/>
      <c r="H69" s="339"/>
      <c r="I69" s="339"/>
      <c r="J69" s="339"/>
      <c r="K69" s="339"/>
      <c r="L69" s="339"/>
      <c r="N69" s="319"/>
      <c r="O69" s="319"/>
      <c r="P69" s="319"/>
      <c r="Q69" s="319"/>
      <c r="R69" s="2"/>
      <c r="S69" s="2"/>
      <c r="T69" s="2"/>
      <c r="U69" s="2"/>
      <c r="V69" s="2"/>
    </row>
    <row r="70" spans="2:22" ht="12.65" customHeight="1" x14ac:dyDescent="0.3">
      <c r="B70" s="339" t="s">
        <v>49</v>
      </c>
      <c r="C70" s="339"/>
      <c r="D70" s="339"/>
      <c r="E70" s="339"/>
      <c r="F70" s="339"/>
      <c r="G70" s="339"/>
      <c r="H70" s="339"/>
      <c r="I70" s="339"/>
      <c r="J70" s="339"/>
      <c r="K70" s="339"/>
      <c r="L70" s="339"/>
      <c r="N70" s="319"/>
      <c r="O70" s="319"/>
      <c r="P70" s="319"/>
      <c r="Q70" s="319"/>
      <c r="R70" s="59"/>
      <c r="S70" s="59"/>
      <c r="T70" s="59"/>
      <c r="U70" s="59"/>
      <c r="V70" s="59"/>
    </row>
    <row r="71" spans="2:22" ht="12.65" customHeight="1" x14ac:dyDescent="0.3">
      <c r="B71" s="43"/>
      <c r="C71" s="341"/>
      <c r="D71" s="341"/>
      <c r="G71" s="30"/>
      <c r="H71" s="341"/>
      <c r="I71" s="341"/>
      <c r="L71" s="30"/>
      <c r="N71" s="319"/>
      <c r="O71" s="319"/>
      <c r="P71" s="319"/>
      <c r="Q71" s="319"/>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40"/>
      <c r="C75" s="340"/>
      <c r="D75" s="340"/>
      <c r="E75" s="53"/>
      <c r="F75" s="53"/>
      <c r="G75" s="53"/>
      <c r="H75" s="53"/>
      <c r="I75" s="53"/>
      <c r="J75" s="53"/>
      <c r="K75" s="53"/>
      <c r="L75" s="53"/>
      <c r="M75" s="53"/>
      <c r="N75" s="59"/>
      <c r="O75" s="59"/>
      <c r="P75" s="59"/>
      <c r="Q75" s="59"/>
      <c r="R75" s="59"/>
      <c r="S75" s="59"/>
      <c r="T75" s="59"/>
      <c r="U75" s="59"/>
      <c r="V75" s="59"/>
    </row>
    <row r="76" spans="2:22" ht="12.65" customHeight="1" x14ac:dyDescent="0.3">
      <c r="B76" s="43"/>
      <c r="C76" s="341"/>
      <c r="D76" s="341"/>
      <c r="E76" s="52"/>
      <c r="F76" s="52"/>
      <c r="G76" s="30"/>
      <c r="H76" s="341"/>
      <c r="I76" s="341"/>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41"/>
      <c r="D83" s="341"/>
      <c r="E83" s="341"/>
      <c r="F83" s="341"/>
      <c r="G83" s="341"/>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36"/>
      <c r="E90" s="337"/>
      <c r="F90" s="337"/>
      <c r="G90" s="337"/>
      <c r="H90" s="337"/>
      <c r="I90" s="337"/>
    </row>
    <row r="91" spans="2:22" x14ac:dyDescent="0.3">
      <c r="D91" s="334"/>
      <c r="E91" s="334"/>
      <c r="F91" s="334"/>
      <c r="G91" s="334"/>
      <c r="H91" s="334"/>
      <c r="I91" s="334"/>
    </row>
    <row r="92" spans="2:22" x14ac:dyDescent="0.3">
      <c r="D92" s="335"/>
      <c r="E92" s="335"/>
      <c r="F92" s="335"/>
      <c r="G92" s="335"/>
      <c r="I92" s="36"/>
    </row>
    <row r="94" spans="2:22" x14ac:dyDescent="0.3">
      <c r="D94" s="336"/>
      <c r="E94" s="337"/>
      <c r="F94" s="337"/>
      <c r="G94" s="337"/>
      <c r="H94" s="337"/>
      <c r="I94" s="337"/>
    </row>
    <row r="95" spans="2:22" x14ac:dyDescent="0.3">
      <c r="D95" s="334"/>
      <c r="E95" s="334"/>
      <c r="F95" s="334"/>
      <c r="G95" s="334"/>
      <c r="H95" s="334"/>
      <c r="I95" s="334"/>
    </row>
    <row r="96" spans="2:22" x14ac:dyDescent="0.3">
      <c r="D96" s="335"/>
      <c r="E96" s="335"/>
      <c r="F96" s="335"/>
      <c r="G96" s="335"/>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33"/>
      <c r="C106" s="333"/>
      <c r="D106" s="333"/>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8aK7450DWPb8Dap6vdx+Qr2jmGKCRDf+8fHD7e9sZi81zyY4Iwv3GqElM9Y5uz5OQBmrp3jwwF1cDr4/qqnhqg==" saltValue="NIJ1PJ6gpervaHfRu/Zhxw==" spinCount="100000" sheet="1" objects="1" scenarios="1" selectLockedCells="1"/>
  <mergeCells count="98">
    <mergeCell ref="Y26:AC28"/>
    <mergeCell ref="C39:D39"/>
    <mergeCell ref="H30:L30"/>
    <mergeCell ref="C37:D37"/>
    <mergeCell ref="C33:D33"/>
    <mergeCell ref="C34:D34"/>
    <mergeCell ref="Y33:AC34"/>
    <mergeCell ref="C35:D35"/>
    <mergeCell ref="C36:D36"/>
    <mergeCell ref="C31:D31"/>
    <mergeCell ref="C32:D32"/>
    <mergeCell ref="C38:D38"/>
    <mergeCell ref="R5:V5"/>
    <mergeCell ref="N6:O6"/>
    <mergeCell ref="N7:R7"/>
    <mergeCell ref="B9:C9"/>
    <mergeCell ref="N10:V10"/>
    <mergeCell ref="B6:C6"/>
    <mergeCell ref="U8:V8"/>
    <mergeCell ref="J4:L6"/>
    <mergeCell ref="B7:F7"/>
    <mergeCell ref="H7:L7"/>
    <mergeCell ref="B75:D75"/>
    <mergeCell ref="H71:I71"/>
    <mergeCell ref="C71:D71"/>
    <mergeCell ref="D94:I94"/>
    <mergeCell ref="C76:D76"/>
    <mergeCell ref="H76:I76"/>
    <mergeCell ref="C83:G83"/>
    <mergeCell ref="D92:G92"/>
    <mergeCell ref="B106:D106"/>
    <mergeCell ref="D95:I95"/>
    <mergeCell ref="D96:G96"/>
    <mergeCell ref="D90:I90"/>
    <mergeCell ref="D91:I91"/>
    <mergeCell ref="L55:L56"/>
    <mergeCell ref="H55:K56"/>
    <mergeCell ref="C52:D52"/>
    <mergeCell ref="C53:D53"/>
    <mergeCell ref="L49:L50"/>
    <mergeCell ref="Y49:AC49"/>
    <mergeCell ref="Y50:AC50"/>
    <mergeCell ref="Y51:AC51"/>
    <mergeCell ref="C54:D54"/>
    <mergeCell ref="N48:V48"/>
    <mergeCell ref="H52:I54"/>
    <mergeCell ref="Y52:AC52"/>
    <mergeCell ref="C48:D48"/>
    <mergeCell ref="C49:D49"/>
    <mergeCell ref="C50:D50"/>
    <mergeCell ref="C51:D51"/>
    <mergeCell ref="C55:D55"/>
    <mergeCell ref="C56:D56"/>
    <mergeCell ref="C57:D57"/>
    <mergeCell ref="C58:D58"/>
    <mergeCell ref="C59:D59"/>
    <mergeCell ref="N68:Q71"/>
    <mergeCell ref="Y59:AC59"/>
    <mergeCell ref="Y60:AA60"/>
    <mergeCell ref="Y61:AC61"/>
    <mergeCell ref="C60:D60"/>
    <mergeCell ref="C61:D61"/>
    <mergeCell ref="N65:V65"/>
    <mergeCell ref="N66:V66"/>
    <mergeCell ref="H58:I59"/>
    <mergeCell ref="B68:L68"/>
    <mergeCell ref="B69:L69"/>
    <mergeCell ref="B70:L70"/>
    <mergeCell ref="L31:L32"/>
    <mergeCell ref="L37:L38"/>
    <mergeCell ref="H37:K38"/>
    <mergeCell ref="L43:L44"/>
    <mergeCell ref="H43:K44"/>
    <mergeCell ref="N38:P38"/>
    <mergeCell ref="N39:P39"/>
    <mergeCell ref="N40:P40"/>
    <mergeCell ref="N41:P41"/>
    <mergeCell ref="N19:S19"/>
    <mergeCell ref="N30:P30"/>
    <mergeCell ref="N31:P31"/>
    <mergeCell ref="N32:P32"/>
    <mergeCell ref="N33:P33"/>
    <mergeCell ref="N37:P37"/>
    <mergeCell ref="H49:K50"/>
    <mergeCell ref="B19:F19"/>
    <mergeCell ref="C28:D29"/>
    <mergeCell ref="C44:D44"/>
    <mergeCell ref="C45:D45"/>
    <mergeCell ref="H41:I41"/>
    <mergeCell ref="H47:I47"/>
    <mergeCell ref="H34:I35"/>
    <mergeCell ref="H31:K32"/>
    <mergeCell ref="C46:D46"/>
    <mergeCell ref="C47:D47"/>
    <mergeCell ref="C43:D43"/>
    <mergeCell ref="C41:D41"/>
    <mergeCell ref="C40:D40"/>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49"/>
      <c r="K4" s="349"/>
      <c r="L4" s="349"/>
      <c r="M4" s="79"/>
      <c r="N4" s="21"/>
      <c r="O4" s="21"/>
      <c r="P4" s="21"/>
      <c r="Q4" s="21"/>
      <c r="R4" s="21"/>
      <c r="S4" s="21"/>
      <c r="T4" s="21"/>
      <c r="U4" s="22"/>
      <c r="V4" s="231"/>
    </row>
    <row r="5" spans="2:22" ht="14.15" x14ac:dyDescent="0.35">
      <c r="B5" s="21"/>
      <c r="C5" s="21"/>
      <c r="D5" s="21"/>
      <c r="E5" s="21"/>
      <c r="F5" s="21"/>
      <c r="G5" s="21"/>
      <c r="H5" s="39"/>
      <c r="I5" s="171"/>
      <c r="J5" s="349"/>
      <c r="K5" s="349"/>
      <c r="L5" s="349"/>
      <c r="M5" s="79"/>
      <c r="N5" s="23"/>
      <c r="O5" s="21"/>
      <c r="P5" s="21"/>
      <c r="Q5" s="21"/>
      <c r="R5" s="358"/>
      <c r="S5" s="358"/>
      <c r="T5" s="358"/>
      <c r="U5" s="358"/>
      <c r="V5" s="358"/>
    </row>
    <row r="6" spans="2:22" ht="14.15" x14ac:dyDescent="0.35">
      <c r="B6" s="347" t="s">
        <v>46</v>
      </c>
      <c r="C6" s="347"/>
      <c r="D6" s="23"/>
      <c r="E6" s="23"/>
      <c r="F6" s="23"/>
      <c r="G6" s="23"/>
      <c r="H6" s="26" t="s">
        <v>42</v>
      </c>
      <c r="J6" s="349"/>
      <c r="K6" s="349"/>
      <c r="L6" s="349"/>
      <c r="M6" s="17"/>
      <c r="N6" s="347"/>
      <c r="O6" s="347"/>
      <c r="P6" s="23"/>
      <c r="Q6" s="23"/>
      <c r="R6" s="23"/>
      <c r="S6" s="24"/>
      <c r="T6" s="24"/>
      <c r="U6" s="24"/>
      <c r="V6" s="24"/>
    </row>
    <row r="7" spans="2:22" ht="15.45" x14ac:dyDescent="0.35">
      <c r="B7" s="175" t="s">
        <v>116</v>
      </c>
      <c r="C7" s="175"/>
      <c r="D7" s="175"/>
      <c r="E7" s="175"/>
      <c r="F7" s="175"/>
      <c r="G7" s="193"/>
      <c r="H7" s="194"/>
      <c r="I7" s="195"/>
      <c r="J7" s="359"/>
      <c r="K7" s="359"/>
      <c r="L7" s="359"/>
      <c r="M7" s="17"/>
      <c r="N7" s="360"/>
      <c r="O7" s="360"/>
      <c r="P7" s="360"/>
      <c r="Q7" s="360"/>
      <c r="R7" s="360"/>
      <c r="S7" s="23"/>
      <c r="T7" s="21"/>
      <c r="U7" s="25"/>
      <c r="V7" s="25"/>
    </row>
    <row r="8" spans="2:22" x14ac:dyDescent="0.3">
      <c r="C8" s="27"/>
      <c r="D8" s="17"/>
      <c r="I8" s="170"/>
      <c r="J8" s="170"/>
      <c r="K8" s="170"/>
      <c r="L8" s="170"/>
      <c r="M8" s="17"/>
      <c r="N8" s="26"/>
      <c r="O8" s="27"/>
      <c r="P8" s="17"/>
      <c r="Q8" s="17"/>
      <c r="R8" s="17"/>
      <c r="S8" s="17"/>
      <c r="T8" s="232"/>
      <c r="U8" s="361"/>
      <c r="V8" s="361"/>
    </row>
    <row r="9" spans="2:22" ht="14.15" x14ac:dyDescent="0.3">
      <c r="B9" s="345" t="s">
        <v>110</v>
      </c>
      <c r="C9" s="345"/>
      <c r="D9" s="21"/>
      <c r="E9" s="21"/>
      <c r="F9" s="21"/>
      <c r="G9" s="21"/>
      <c r="H9" s="21"/>
      <c r="I9" s="21"/>
      <c r="J9" s="17"/>
      <c r="K9" s="17"/>
      <c r="L9" s="17"/>
      <c r="M9" s="17"/>
      <c r="N9" s="233"/>
      <c r="O9" s="233"/>
      <c r="P9" s="233"/>
      <c r="Q9" s="21"/>
      <c r="R9" s="21"/>
      <c r="S9" s="21"/>
      <c r="T9" s="21"/>
      <c r="U9" s="17"/>
      <c r="V9" s="17"/>
    </row>
    <row r="10" spans="2:22" x14ac:dyDescent="0.3">
      <c r="B10" s="362" t="s">
        <v>122</v>
      </c>
      <c r="C10" s="363"/>
      <c r="D10" s="363"/>
      <c r="E10" s="363"/>
      <c r="F10" s="363"/>
      <c r="G10" s="363"/>
      <c r="H10" s="363"/>
      <c r="I10" s="363"/>
      <c r="J10" s="363"/>
      <c r="K10" s="363"/>
      <c r="L10" s="363"/>
      <c r="M10" s="17"/>
      <c r="N10" s="366"/>
      <c r="O10" s="366"/>
      <c r="P10" s="366"/>
      <c r="Q10" s="366"/>
      <c r="R10" s="366"/>
      <c r="S10" s="366"/>
      <c r="T10" s="366"/>
      <c r="U10" s="366"/>
      <c r="V10" s="366"/>
    </row>
    <row r="11" spans="2:22" x14ac:dyDescent="0.3">
      <c r="B11" s="364"/>
      <c r="C11" s="365"/>
      <c r="D11" s="365"/>
      <c r="E11" s="365"/>
      <c r="F11" s="365"/>
      <c r="G11" s="365"/>
      <c r="H11" s="365"/>
      <c r="I11" s="365"/>
      <c r="J11" s="365"/>
      <c r="K11" s="365"/>
      <c r="L11" s="365"/>
      <c r="M11" s="17"/>
      <c r="N11" s="234"/>
      <c r="O11" s="234"/>
      <c r="P11" s="234"/>
      <c r="Q11" s="234"/>
      <c r="R11" s="234"/>
      <c r="S11" s="234"/>
      <c r="T11" s="234"/>
      <c r="U11" s="234"/>
      <c r="V11" s="234"/>
    </row>
    <row r="12" spans="2:22" x14ac:dyDescent="0.3">
      <c r="B12" s="364"/>
      <c r="C12" s="365"/>
      <c r="D12" s="365"/>
      <c r="E12" s="365"/>
      <c r="F12" s="365"/>
      <c r="G12" s="365"/>
      <c r="H12" s="365"/>
      <c r="I12" s="365"/>
      <c r="J12" s="365"/>
      <c r="K12" s="365"/>
      <c r="L12" s="365"/>
      <c r="M12" s="17"/>
      <c r="N12" s="234" t="s">
        <v>15</v>
      </c>
      <c r="O12" s="234"/>
      <c r="P12" s="234"/>
      <c r="Q12" s="234"/>
      <c r="R12" s="234"/>
      <c r="S12" s="234"/>
      <c r="T12" s="234"/>
      <c r="U12" s="234"/>
      <c r="V12" s="234"/>
    </row>
    <row r="13" spans="2:22" x14ac:dyDescent="0.3">
      <c r="B13" s="364"/>
      <c r="C13" s="365"/>
      <c r="D13" s="365"/>
      <c r="E13" s="365"/>
      <c r="F13" s="365"/>
      <c r="G13" s="365"/>
      <c r="H13" s="365"/>
      <c r="I13" s="365"/>
      <c r="J13" s="365"/>
      <c r="K13" s="365"/>
      <c r="L13" s="365"/>
      <c r="M13" s="17"/>
      <c r="N13" s="234"/>
      <c r="O13" s="234"/>
      <c r="P13" s="234"/>
      <c r="Q13" s="234"/>
      <c r="R13" s="234"/>
      <c r="S13" s="234"/>
      <c r="T13" s="234"/>
      <c r="U13" s="234"/>
      <c r="V13" s="234"/>
    </row>
    <row r="14" spans="2:22" x14ac:dyDescent="0.3">
      <c r="B14" s="29"/>
      <c r="C14" s="30"/>
      <c r="D14" s="367"/>
      <c r="E14" s="367"/>
      <c r="F14" s="367"/>
      <c r="G14" s="367"/>
      <c r="H14" s="367"/>
      <c r="I14" s="367"/>
      <c r="J14" s="367"/>
      <c r="K14" s="367"/>
      <c r="L14" s="367"/>
      <c r="M14" s="17"/>
      <c r="N14" s="51"/>
      <c r="O14" s="51"/>
      <c r="P14" s="51"/>
      <c r="Q14" s="51"/>
      <c r="R14" s="51"/>
      <c r="S14" s="51"/>
      <c r="T14" s="51"/>
      <c r="U14" s="51"/>
      <c r="V14" s="51"/>
    </row>
    <row r="15" spans="2:22" ht="14.15" x14ac:dyDescent="0.3">
      <c r="B15" s="291" t="s">
        <v>1</v>
      </c>
      <c r="C15" s="291"/>
      <c r="D15" s="291"/>
      <c r="E15" s="291"/>
      <c r="F15" s="209"/>
      <c r="G15" s="42"/>
      <c r="H15" s="31"/>
      <c r="I15" s="31"/>
      <c r="J15" s="31"/>
      <c r="K15" s="31"/>
      <c r="L15" s="31"/>
      <c r="M15" s="22"/>
      <c r="N15" s="291" t="s">
        <v>115</v>
      </c>
      <c r="O15" s="291"/>
      <c r="P15" s="291"/>
      <c r="Q15" s="291"/>
      <c r="R15" s="291"/>
      <c r="S15" s="291"/>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354"/>
      <c r="I25" s="355"/>
      <c r="J25" s="355"/>
      <c r="K25" s="355"/>
      <c r="L25" s="355"/>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5" t="s">
        <v>32</v>
      </c>
      <c r="D26" s="296"/>
      <c r="E26" s="111">
        <v>83640</v>
      </c>
      <c r="F26" s="111">
        <v>191320</v>
      </c>
      <c r="G26" s="32"/>
      <c r="H26" s="369" t="s">
        <v>70</v>
      </c>
      <c r="I26" s="370"/>
      <c r="J26" s="370"/>
      <c r="K26" s="370"/>
      <c r="L26" s="373"/>
      <c r="M26" s="17"/>
      <c r="N26" s="254" t="s">
        <v>7</v>
      </c>
      <c r="O26" s="255"/>
      <c r="P26" s="255"/>
      <c r="Q26" s="243">
        <v>14400</v>
      </c>
      <c r="R26" s="31"/>
      <c r="S26" s="243">
        <v>14400</v>
      </c>
      <c r="T26" s="165"/>
      <c r="U26" s="172"/>
      <c r="V26" s="172"/>
    </row>
    <row r="27" spans="2:22" ht="14.15" customHeight="1" x14ac:dyDescent="0.3">
      <c r="B27" s="256">
        <f>B26+1</f>
        <v>2027</v>
      </c>
      <c r="C27" s="293" t="s">
        <v>33</v>
      </c>
      <c r="D27" s="294"/>
      <c r="E27" s="111">
        <v>83640</v>
      </c>
      <c r="F27" s="111">
        <v>191320</v>
      </c>
      <c r="G27" s="17"/>
      <c r="H27" s="371"/>
      <c r="I27" s="372"/>
      <c r="J27" s="372"/>
      <c r="K27" s="372"/>
      <c r="L27" s="374"/>
      <c r="M27" s="17"/>
      <c r="N27" s="257" t="s">
        <v>8</v>
      </c>
      <c r="O27" s="258"/>
      <c r="P27" s="258"/>
      <c r="Q27" s="243">
        <v>1200</v>
      </c>
      <c r="R27" s="31"/>
      <c r="S27" s="243">
        <v>1200</v>
      </c>
      <c r="T27" s="165"/>
      <c r="U27" s="172"/>
      <c r="V27" s="172"/>
    </row>
    <row r="28" spans="2:22" ht="14.15" customHeight="1" x14ac:dyDescent="0.3">
      <c r="B28" s="256">
        <f t="shared" ref="B28:B55" si="2">B27+1</f>
        <v>2028</v>
      </c>
      <c r="C28" s="293" t="s">
        <v>34</v>
      </c>
      <c r="D28" s="294"/>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93" t="s">
        <v>35</v>
      </c>
      <c r="D29" s="294"/>
      <c r="E29" s="111">
        <v>83640</v>
      </c>
      <c r="F29" s="111">
        <v>191320</v>
      </c>
      <c r="G29" s="17"/>
      <c r="H29" s="309" t="s">
        <v>17</v>
      </c>
      <c r="I29" s="310"/>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5" t="s">
        <v>36</v>
      </c>
      <c r="D30" s="296"/>
      <c r="E30" s="111">
        <v>73640</v>
      </c>
      <c r="F30" s="111">
        <v>181320</v>
      </c>
      <c r="G30" s="17"/>
      <c r="H30" s="309"/>
      <c r="I30" s="310"/>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93" t="s">
        <v>37</v>
      </c>
      <c r="D31" s="294"/>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93" t="s">
        <v>38</v>
      </c>
      <c r="D32" s="294"/>
      <c r="E32" s="111">
        <v>183640</v>
      </c>
      <c r="F32" s="111">
        <v>201320</v>
      </c>
      <c r="G32" s="17"/>
      <c r="H32" s="377" t="s">
        <v>105</v>
      </c>
      <c r="I32" s="378"/>
      <c r="J32" s="378"/>
      <c r="K32" s="378"/>
      <c r="L32" s="375"/>
      <c r="M32" s="17"/>
      <c r="N32" s="260" t="s">
        <v>4</v>
      </c>
      <c r="O32" s="17"/>
      <c r="P32" s="17"/>
      <c r="Q32" s="243">
        <v>0</v>
      </c>
      <c r="R32" s="31"/>
      <c r="S32" s="243">
        <v>0</v>
      </c>
      <c r="T32" s="165"/>
      <c r="U32" s="172"/>
      <c r="V32" s="172"/>
    </row>
    <row r="33" spans="2:22" ht="14.15" customHeight="1" x14ac:dyDescent="0.3">
      <c r="B33" s="256">
        <f t="shared" si="2"/>
        <v>2033</v>
      </c>
      <c r="C33" s="293" t="s">
        <v>39</v>
      </c>
      <c r="D33" s="294"/>
      <c r="E33" s="111"/>
      <c r="F33" s="111"/>
      <c r="G33" s="17"/>
      <c r="H33" s="379"/>
      <c r="I33" s="380"/>
      <c r="J33" s="380"/>
      <c r="K33" s="380"/>
      <c r="L33" s="376"/>
      <c r="M33" s="17"/>
      <c r="N33" s="261" t="s">
        <v>106</v>
      </c>
      <c r="O33" s="227"/>
      <c r="P33" s="227"/>
      <c r="Q33" s="243">
        <v>500</v>
      </c>
      <c r="R33" s="31"/>
      <c r="S33" s="243">
        <v>500</v>
      </c>
      <c r="T33" s="165"/>
      <c r="U33" s="172"/>
      <c r="V33" s="172"/>
    </row>
    <row r="34" spans="2:22" ht="14.15" customHeight="1" x14ac:dyDescent="0.3">
      <c r="B34" s="256">
        <f t="shared" si="2"/>
        <v>2034</v>
      </c>
      <c r="C34" s="293" t="s">
        <v>40</v>
      </c>
      <c r="D34" s="294"/>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5" t="s">
        <v>21</v>
      </c>
      <c r="D35" s="296"/>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93" t="s">
        <v>22</v>
      </c>
      <c r="D36" s="294"/>
      <c r="E36" s="111"/>
      <c r="F36" s="111"/>
      <c r="G36" s="17"/>
      <c r="H36" s="307" t="s">
        <v>19</v>
      </c>
      <c r="I36" s="308"/>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93" t="s">
        <v>23</v>
      </c>
      <c r="D37" s="294"/>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93" t="s">
        <v>25</v>
      </c>
      <c r="D38" s="294"/>
      <c r="E38" s="111"/>
      <c r="F38" s="111"/>
      <c r="G38" s="17"/>
      <c r="H38" s="377" t="s">
        <v>101</v>
      </c>
      <c r="I38" s="378"/>
      <c r="J38" s="378"/>
      <c r="K38" s="378"/>
      <c r="L38" s="375"/>
      <c r="N38" s="381" t="s">
        <v>91</v>
      </c>
      <c r="O38" s="382"/>
      <c r="P38" s="383"/>
      <c r="Q38" s="262">
        <f>Q19+Q20+Q24+Q25+Q30</f>
        <v>316360</v>
      </c>
      <c r="R38" s="263"/>
      <c r="S38" s="262">
        <f t="shared" ref="S38" si="4">S19+S20+S24+S25+S30</f>
        <v>208680</v>
      </c>
      <c r="T38" s="165"/>
      <c r="U38" s="172"/>
      <c r="V38" s="172"/>
    </row>
    <row r="39" spans="2:22" ht="14.15" customHeight="1" thickBot="1" x14ac:dyDescent="0.35">
      <c r="B39" s="256">
        <f t="shared" si="2"/>
        <v>2039</v>
      </c>
      <c r="C39" s="293" t="s">
        <v>24</v>
      </c>
      <c r="D39" s="294"/>
      <c r="E39" s="111"/>
      <c r="F39" s="111"/>
      <c r="G39" s="17"/>
      <c r="H39" s="379"/>
      <c r="I39" s="380"/>
      <c r="J39" s="380"/>
      <c r="K39" s="380"/>
      <c r="L39" s="376"/>
      <c r="N39" s="384" t="s">
        <v>103</v>
      </c>
      <c r="O39" s="385"/>
      <c r="P39" s="385"/>
      <c r="Q39" s="264">
        <f>Q18-Q38</f>
        <v>83640</v>
      </c>
      <c r="R39" s="265"/>
      <c r="S39" s="264">
        <f t="shared" ref="S39" si="5">S18-S38</f>
        <v>191320</v>
      </c>
      <c r="T39" s="165"/>
      <c r="U39" s="172"/>
      <c r="V39" s="172"/>
    </row>
    <row r="40" spans="2:22" ht="14.15" customHeight="1" x14ac:dyDescent="0.3">
      <c r="B40" s="213">
        <f t="shared" si="2"/>
        <v>2040</v>
      </c>
      <c r="C40" s="295" t="s">
        <v>26</v>
      </c>
      <c r="D40" s="296"/>
      <c r="E40" s="111"/>
      <c r="F40" s="111"/>
      <c r="G40" s="17"/>
      <c r="H40" s="182"/>
      <c r="L40" s="183"/>
      <c r="N40" s="113"/>
      <c r="S40" s="165"/>
      <c r="T40" s="165"/>
      <c r="U40" s="165"/>
      <c r="V40" s="165"/>
    </row>
    <row r="41" spans="2:22" ht="14.15" customHeight="1" thickBot="1" x14ac:dyDescent="0.35">
      <c r="B41" s="256">
        <f t="shared" si="2"/>
        <v>2041</v>
      </c>
      <c r="C41" s="293" t="s">
        <v>27</v>
      </c>
      <c r="D41" s="294"/>
      <c r="E41" s="111"/>
      <c r="F41" s="111"/>
      <c r="G41" s="17"/>
      <c r="H41" s="127"/>
      <c r="I41" s="128"/>
      <c r="J41" s="191" t="str">
        <f>E17</f>
        <v xml:space="preserve"> LASER 1</v>
      </c>
      <c r="K41" s="191" t="str">
        <f>F17</f>
        <v>LASER 2</v>
      </c>
      <c r="L41" s="129"/>
      <c r="N41" s="386" t="s">
        <v>85</v>
      </c>
      <c r="O41" s="386"/>
      <c r="P41" s="386"/>
      <c r="Q41" s="386"/>
      <c r="R41" s="386"/>
      <c r="S41" s="386"/>
      <c r="T41" s="386"/>
      <c r="U41" s="386"/>
      <c r="V41" s="386"/>
    </row>
    <row r="42" spans="2:22" ht="14.15" customHeight="1" thickBot="1" x14ac:dyDescent="0.35">
      <c r="B42" s="256">
        <f t="shared" si="2"/>
        <v>2042</v>
      </c>
      <c r="C42" s="293" t="s">
        <v>28</v>
      </c>
      <c r="D42" s="294"/>
      <c r="E42" s="111"/>
      <c r="F42" s="111"/>
      <c r="H42" s="307" t="s">
        <v>18</v>
      </c>
      <c r="I42" s="308"/>
      <c r="J42" s="110">
        <f>IF(E20=0,0,IF(E22&gt;0,0,(E56/E20)-PMT(E18,E20,E24)))</f>
        <v>0</v>
      </c>
      <c r="K42" s="110">
        <f>IF(F20=0,0,IF(F22&gt;0,0,(F56/F20)-PMT(F18,F20,F24)))</f>
        <v>0</v>
      </c>
      <c r="L42" s="119" t="s">
        <v>44</v>
      </c>
      <c r="N42" s="387"/>
      <c r="O42" s="387"/>
      <c r="P42" s="387"/>
      <c r="Q42" s="387"/>
      <c r="R42" s="387"/>
      <c r="S42" s="387"/>
      <c r="T42" s="387"/>
      <c r="U42" s="387"/>
      <c r="V42" s="387"/>
    </row>
    <row r="43" spans="2:22" ht="14.15" customHeight="1" thickBot="1" x14ac:dyDescent="0.35">
      <c r="B43" s="256">
        <f t="shared" si="2"/>
        <v>2043</v>
      </c>
      <c r="C43" s="293" t="s">
        <v>29</v>
      </c>
      <c r="D43" s="294"/>
      <c r="E43" s="111"/>
      <c r="F43" s="111"/>
      <c r="H43" s="182"/>
      <c r="L43" s="183"/>
      <c r="N43" s="387"/>
      <c r="O43" s="387"/>
      <c r="P43" s="387"/>
      <c r="Q43" s="387"/>
      <c r="R43" s="387"/>
      <c r="S43" s="387"/>
      <c r="T43" s="387"/>
      <c r="U43" s="387"/>
      <c r="V43" s="387"/>
    </row>
    <row r="44" spans="2:22" ht="14.15" customHeight="1" x14ac:dyDescent="0.3">
      <c r="B44" s="256">
        <f t="shared" si="2"/>
        <v>2044</v>
      </c>
      <c r="C44" s="293" t="s">
        <v>30</v>
      </c>
      <c r="D44" s="294"/>
      <c r="E44" s="111"/>
      <c r="F44" s="111"/>
      <c r="H44" s="377" t="s">
        <v>102</v>
      </c>
      <c r="I44" s="378"/>
      <c r="J44" s="378"/>
      <c r="K44" s="378"/>
      <c r="L44" s="375"/>
      <c r="N44" s="387"/>
      <c r="O44" s="387"/>
      <c r="P44" s="387"/>
      <c r="Q44" s="387"/>
      <c r="R44" s="387"/>
      <c r="S44" s="387"/>
      <c r="T44" s="387"/>
      <c r="U44" s="387"/>
      <c r="V44" s="387"/>
    </row>
    <row r="45" spans="2:22" ht="14.15" customHeight="1" x14ac:dyDescent="0.3">
      <c r="B45" s="214">
        <f t="shared" si="2"/>
        <v>2045</v>
      </c>
      <c r="C45" s="295" t="s">
        <v>31</v>
      </c>
      <c r="D45" s="296"/>
      <c r="E45" s="111"/>
      <c r="F45" s="111"/>
      <c r="H45" s="379"/>
      <c r="I45" s="380"/>
      <c r="J45" s="380"/>
      <c r="K45" s="380"/>
      <c r="L45" s="376"/>
      <c r="N45" s="387"/>
      <c r="O45" s="387"/>
      <c r="P45" s="387"/>
      <c r="Q45" s="387"/>
      <c r="R45" s="387"/>
      <c r="S45" s="387"/>
      <c r="T45" s="387"/>
      <c r="U45" s="387"/>
      <c r="V45" s="387"/>
    </row>
    <row r="46" spans="2:22" ht="14.15" customHeight="1" x14ac:dyDescent="0.3">
      <c r="B46" s="266">
        <f t="shared" si="2"/>
        <v>2046</v>
      </c>
      <c r="C46" s="293" t="s">
        <v>68</v>
      </c>
      <c r="D46" s="294"/>
      <c r="E46" s="111"/>
      <c r="F46" s="111"/>
      <c r="H46" s="267"/>
      <c r="I46" s="268"/>
      <c r="L46" s="269"/>
      <c r="N46" s="387"/>
      <c r="O46" s="387"/>
      <c r="P46" s="387"/>
      <c r="Q46" s="387"/>
      <c r="R46" s="387"/>
      <c r="S46" s="387"/>
      <c r="T46" s="387"/>
      <c r="U46" s="387"/>
      <c r="V46" s="387"/>
    </row>
    <row r="47" spans="2:22" ht="14.15" customHeight="1" thickBot="1" x14ac:dyDescent="0.35">
      <c r="B47" s="266">
        <f t="shared" si="2"/>
        <v>2047</v>
      </c>
      <c r="C47" s="293" t="s">
        <v>67</v>
      </c>
      <c r="D47" s="294"/>
      <c r="E47" s="111"/>
      <c r="F47" s="111"/>
      <c r="H47" s="182"/>
      <c r="I47" s="187"/>
      <c r="J47" s="181" t="str">
        <f>E17</f>
        <v xml:space="preserve"> LASER 1</v>
      </c>
      <c r="K47" s="181" t="str">
        <f>F17</f>
        <v>LASER 2</v>
      </c>
      <c r="L47" s="183"/>
      <c r="N47" s="387"/>
      <c r="O47" s="387"/>
      <c r="P47" s="387"/>
      <c r="Q47" s="387"/>
      <c r="R47" s="387"/>
      <c r="S47" s="387"/>
      <c r="T47" s="387"/>
      <c r="U47" s="387"/>
      <c r="V47" s="387"/>
    </row>
    <row r="48" spans="2:22" ht="14.15" customHeight="1" thickBot="1" x14ac:dyDescent="0.35">
      <c r="B48" s="266">
        <f t="shared" si="2"/>
        <v>2048</v>
      </c>
      <c r="C48" s="293" t="s">
        <v>66</v>
      </c>
      <c r="D48" s="294"/>
      <c r="E48" s="111"/>
      <c r="F48" s="111"/>
      <c r="H48" s="307" t="s">
        <v>71</v>
      </c>
      <c r="I48" s="388"/>
      <c r="J48" s="114">
        <f>IF(E20=0,0,-E24/((E56-E22)/E20))</f>
        <v>5.4736915270730524</v>
      </c>
      <c r="K48" s="114">
        <f>IF(F20=0,0,-F24/((F56-F22)/F20))</f>
        <v>3.7014740815463214</v>
      </c>
      <c r="L48" s="119" t="s">
        <v>20</v>
      </c>
      <c r="N48" s="387"/>
      <c r="O48" s="387"/>
      <c r="P48" s="387"/>
      <c r="Q48" s="387"/>
      <c r="R48" s="387"/>
      <c r="S48" s="387"/>
      <c r="T48" s="387"/>
      <c r="U48" s="387"/>
      <c r="V48" s="387"/>
    </row>
    <row r="49" spans="2:22" ht="14.15" customHeight="1" thickBot="1" x14ac:dyDescent="0.35">
      <c r="B49" s="266">
        <f t="shared" si="2"/>
        <v>2049</v>
      </c>
      <c r="C49" s="293" t="s">
        <v>65</v>
      </c>
      <c r="D49" s="294"/>
      <c r="E49" s="111"/>
      <c r="F49" s="111"/>
      <c r="H49" s="184"/>
      <c r="I49" s="185"/>
      <c r="J49" s="185"/>
      <c r="K49" s="185"/>
      <c r="L49" s="186"/>
      <c r="N49" s="387"/>
      <c r="O49" s="387"/>
      <c r="P49" s="387"/>
      <c r="Q49" s="387"/>
      <c r="R49" s="387"/>
      <c r="S49" s="387"/>
      <c r="T49" s="387"/>
      <c r="U49" s="387"/>
      <c r="V49" s="387"/>
    </row>
    <row r="50" spans="2:22" ht="14.15" customHeight="1" x14ac:dyDescent="0.3">
      <c r="B50" s="216">
        <f t="shared" si="2"/>
        <v>2050</v>
      </c>
      <c r="C50" s="295" t="s">
        <v>64</v>
      </c>
      <c r="D50" s="296"/>
      <c r="E50" s="111"/>
      <c r="F50" s="111"/>
      <c r="G50" s="17"/>
      <c r="H50" s="369" t="s">
        <v>72</v>
      </c>
      <c r="I50" s="370"/>
      <c r="J50" s="370"/>
      <c r="K50" s="370"/>
      <c r="L50" s="373"/>
      <c r="N50" s="387"/>
      <c r="O50" s="387"/>
      <c r="P50" s="387"/>
      <c r="Q50" s="387"/>
      <c r="R50" s="387"/>
      <c r="S50" s="387"/>
      <c r="T50" s="387"/>
      <c r="U50" s="387"/>
      <c r="V50" s="387"/>
    </row>
    <row r="51" spans="2:22" ht="14.15" customHeight="1" x14ac:dyDescent="0.3">
      <c r="B51" s="266">
        <f t="shared" si="2"/>
        <v>2051</v>
      </c>
      <c r="C51" s="293" t="s">
        <v>63</v>
      </c>
      <c r="D51" s="294"/>
      <c r="E51" s="111"/>
      <c r="F51" s="111"/>
      <c r="G51" s="17"/>
      <c r="H51" s="371"/>
      <c r="I51" s="372"/>
      <c r="J51" s="372"/>
      <c r="K51" s="372"/>
      <c r="L51" s="374"/>
      <c r="N51" s="387"/>
      <c r="O51" s="387"/>
      <c r="P51" s="387"/>
      <c r="Q51" s="387"/>
      <c r="R51" s="387"/>
      <c r="S51" s="387"/>
      <c r="T51" s="387"/>
      <c r="U51" s="387"/>
      <c r="V51" s="387"/>
    </row>
    <row r="52" spans="2:22" ht="14.15" customHeight="1" x14ac:dyDescent="0.3">
      <c r="B52" s="266">
        <f t="shared" si="2"/>
        <v>2052</v>
      </c>
      <c r="C52" s="293" t="s">
        <v>62</v>
      </c>
      <c r="D52" s="294"/>
      <c r="E52" s="111"/>
      <c r="F52" s="111"/>
      <c r="G52" s="17"/>
      <c r="H52" s="182"/>
      <c r="L52" s="183"/>
      <c r="N52" s="387"/>
      <c r="O52" s="387"/>
      <c r="P52" s="387"/>
      <c r="Q52" s="387"/>
      <c r="R52" s="387"/>
      <c r="S52" s="387"/>
      <c r="T52" s="387"/>
      <c r="U52" s="387"/>
      <c r="V52" s="387"/>
    </row>
    <row r="53" spans="2:22" ht="14.15" customHeight="1" thickBot="1" x14ac:dyDescent="0.35">
      <c r="B53" s="266">
        <f t="shared" si="2"/>
        <v>2053</v>
      </c>
      <c r="C53" s="293" t="s">
        <v>61</v>
      </c>
      <c r="D53" s="294"/>
      <c r="E53" s="111"/>
      <c r="F53" s="111"/>
      <c r="G53" s="17"/>
      <c r="H53" s="324" t="s">
        <v>112</v>
      </c>
      <c r="I53" s="325"/>
      <c r="J53" s="189" t="str">
        <f>E17</f>
        <v xml:space="preserve"> LASER 1</v>
      </c>
      <c r="K53" s="189" t="str">
        <f>F17</f>
        <v>LASER 2</v>
      </c>
      <c r="L53" s="164"/>
      <c r="N53" s="387"/>
      <c r="O53" s="387"/>
      <c r="P53" s="387"/>
      <c r="Q53" s="387"/>
      <c r="R53" s="387"/>
      <c r="S53" s="387"/>
      <c r="T53" s="387"/>
      <c r="U53" s="387"/>
      <c r="V53" s="387"/>
    </row>
    <row r="54" spans="2:22" ht="14.15" customHeight="1" thickBot="1" x14ac:dyDescent="0.35">
      <c r="B54" s="266">
        <f t="shared" si="2"/>
        <v>2054</v>
      </c>
      <c r="C54" s="293" t="s">
        <v>60</v>
      </c>
      <c r="D54" s="294"/>
      <c r="E54" s="111"/>
      <c r="F54" s="111"/>
      <c r="G54" s="17"/>
      <c r="H54" s="324"/>
      <c r="I54" s="325"/>
      <c r="J54" s="112">
        <f>IF(E20=0,0,((E56-E22)/E20-(-E24-E22)/E20)/((-E24+E22)/2))</f>
        <v>0.1171324675324675</v>
      </c>
      <c r="K54" s="112">
        <f>IF(F20=0,0,((F56-F22)/F20-(-F24-F22)/F20)/((-F24+F22)/2))</f>
        <v>0.25911278195488724</v>
      </c>
      <c r="L54" s="118"/>
      <c r="N54" s="387"/>
      <c r="O54" s="387"/>
      <c r="P54" s="387"/>
      <c r="Q54" s="387"/>
      <c r="R54" s="387"/>
      <c r="S54" s="387"/>
      <c r="T54" s="387"/>
      <c r="U54" s="387"/>
      <c r="V54" s="387"/>
    </row>
    <row r="55" spans="2:22" ht="14.15" customHeight="1" thickBot="1" x14ac:dyDescent="0.35">
      <c r="B55" s="266">
        <f t="shared" si="2"/>
        <v>2055</v>
      </c>
      <c r="C55" s="293" t="s">
        <v>59</v>
      </c>
      <c r="D55" s="294"/>
      <c r="E55" s="111"/>
      <c r="F55" s="111"/>
      <c r="G55" s="17"/>
      <c r="H55" s="184"/>
      <c r="I55" s="185"/>
      <c r="J55" s="185"/>
      <c r="K55" s="185"/>
      <c r="L55" s="186"/>
      <c r="N55" s="387"/>
      <c r="O55" s="387"/>
      <c r="P55" s="387"/>
      <c r="Q55" s="387"/>
      <c r="R55" s="387"/>
      <c r="S55" s="387"/>
      <c r="T55" s="387"/>
      <c r="U55" s="387"/>
      <c r="V55" s="387"/>
    </row>
    <row r="56" spans="2:22" ht="17.600000000000001" customHeight="1" x14ac:dyDescent="0.3">
      <c r="B56" s="17"/>
      <c r="C56" s="389" t="s">
        <v>0</v>
      </c>
      <c r="D56" s="390"/>
      <c r="E56" s="169">
        <f>SUM(E26:E55)</f>
        <v>675480</v>
      </c>
      <c r="F56" s="169">
        <f>SUM(F26:F55)</f>
        <v>1339240</v>
      </c>
      <c r="G56" s="17"/>
      <c r="N56" s="387"/>
      <c r="O56" s="387"/>
      <c r="P56" s="387"/>
      <c r="Q56" s="387"/>
      <c r="R56" s="387"/>
      <c r="S56" s="387"/>
      <c r="T56" s="387"/>
      <c r="U56" s="387"/>
      <c r="V56" s="387"/>
    </row>
    <row r="57" spans="2:22" x14ac:dyDescent="0.3">
      <c r="C57" s="17"/>
      <c r="D57" s="17"/>
      <c r="E57" s="17"/>
      <c r="F57" s="17"/>
      <c r="G57" s="17"/>
      <c r="N57" s="387"/>
      <c r="O57" s="387"/>
      <c r="P57" s="387"/>
      <c r="Q57" s="387"/>
      <c r="R57" s="387"/>
      <c r="S57" s="387"/>
      <c r="T57" s="387"/>
      <c r="U57" s="387"/>
      <c r="V57" s="387"/>
    </row>
    <row r="58" spans="2:22" x14ac:dyDescent="0.3">
      <c r="C58" s="17"/>
      <c r="D58" s="17"/>
      <c r="E58" s="17"/>
      <c r="F58" s="17"/>
      <c r="G58" s="17"/>
      <c r="H58" s="188"/>
      <c r="I58" s="122"/>
      <c r="J58" s="122"/>
      <c r="K58" s="80" t="s">
        <v>43</v>
      </c>
      <c r="N58" s="387"/>
      <c r="O58" s="387"/>
      <c r="P58" s="387"/>
      <c r="Q58" s="387"/>
      <c r="R58" s="387"/>
      <c r="S58" s="387"/>
      <c r="T58" s="387"/>
      <c r="U58" s="387"/>
      <c r="V58" s="387"/>
    </row>
    <row r="59" spans="2:22" x14ac:dyDescent="0.3">
      <c r="C59" s="17"/>
      <c r="D59" s="17"/>
      <c r="E59" s="17"/>
      <c r="F59" s="17"/>
      <c r="G59" s="17"/>
      <c r="I59" s="77"/>
      <c r="J59" s="77"/>
      <c r="K59" s="115"/>
      <c r="N59" s="387"/>
      <c r="O59" s="387"/>
      <c r="P59" s="387"/>
      <c r="Q59" s="387"/>
      <c r="R59" s="387"/>
      <c r="S59" s="387"/>
      <c r="T59" s="387"/>
      <c r="U59" s="387"/>
      <c r="V59" s="387"/>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N59:V59"/>
    <mergeCell ref="C55:D55"/>
    <mergeCell ref="N55:V55"/>
    <mergeCell ref="C56:D56"/>
    <mergeCell ref="N56:V56"/>
    <mergeCell ref="N57:V57"/>
    <mergeCell ref="N58:V58"/>
    <mergeCell ref="C52:D52"/>
    <mergeCell ref="N52:V52"/>
    <mergeCell ref="C53:D53"/>
    <mergeCell ref="H53:I54"/>
    <mergeCell ref="N53:V53"/>
    <mergeCell ref="C54:D54"/>
    <mergeCell ref="N54:V54"/>
    <mergeCell ref="C49:D49"/>
    <mergeCell ref="N49:V49"/>
    <mergeCell ref="C50:D50"/>
    <mergeCell ref="H50:K51"/>
    <mergeCell ref="L50:L51"/>
    <mergeCell ref="N50:V50"/>
    <mergeCell ref="C51:D51"/>
    <mergeCell ref="N51:V51"/>
    <mergeCell ref="C46:D46"/>
    <mergeCell ref="N46:V46"/>
    <mergeCell ref="C47:D47"/>
    <mergeCell ref="N47:V47"/>
    <mergeCell ref="C48:D48"/>
    <mergeCell ref="H48:I48"/>
    <mergeCell ref="N48:V48"/>
    <mergeCell ref="C43:D43"/>
    <mergeCell ref="N43:V43"/>
    <mergeCell ref="C44:D44"/>
    <mergeCell ref="H44:K45"/>
    <mergeCell ref="L44:L45"/>
    <mergeCell ref="N44:V44"/>
    <mergeCell ref="C45:D45"/>
    <mergeCell ref="N45:V45"/>
    <mergeCell ref="C40:D40"/>
    <mergeCell ref="C41:D41"/>
    <mergeCell ref="N41:V41"/>
    <mergeCell ref="C42:D42"/>
    <mergeCell ref="H42:I42"/>
    <mergeCell ref="N42:V42"/>
    <mergeCell ref="C37:D37"/>
    <mergeCell ref="C38:D38"/>
    <mergeCell ref="H38:K39"/>
    <mergeCell ref="L38:L39"/>
    <mergeCell ref="N38:P38"/>
    <mergeCell ref="C39:D39"/>
    <mergeCell ref="N39:P39"/>
    <mergeCell ref="L32:L33"/>
    <mergeCell ref="C33:D33"/>
    <mergeCell ref="C34:D34"/>
    <mergeCell ref="C35:D35"/>
    <mergeCell ref="C36:D36"/>
    <mergeCell ref="H36:I36"/>
    <mergeCell ref="C32:D32"/>
    <mergeCell ref="H32:K33"/>
    <mergeCell ref="C28:D28"/>
    <mergeCell ref="C29:D29"/>
    <mergeCell ref="H29:I30"/>
    <mergeCell ref="C30:D30"/>
    <mergeCell ref="C31:D31"/>
    <mergeCell ref="B24:D24"/>
    <mergeCell ref="H25:L25"/>
    <mergeCell ref="C26:D26"/>
    <mergeCell ref="H26:K27"/>
    <mergeCell ref="L26:L27"/>
    <mergeCell ref="C27:D27"/>
    <mergeCell ref="B15:E15"/>
    <mergeCell ref="N15:S15"/>
    <mergeCell ref="J4:L6"/>
    <mergeCell ref="R5:V5"/>
    <mergeCell ref="B6:C6"/>
    <mergeCell ref="N6:O6"/>
    <mergeCell ref="J7:L7"/>
    <mergeCell ref="N7:R7"/>
    <mergeCell ref="U8:V8"/>
    <mergeCell ref="B9:C9"/>
    <mergeCell ref="B10:L13"/>
    <mergeCell ref="N10:V10"/>
    <mergeCell ref="D14:L14"/>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436"/>
      <c r="J4" s="436"/>
      <c r="K4" s="436"/>
      <c r="L4" s="79"/>
      <c r="M4" s="6" t="s">
        <v>47</v>
      </c>
      <c r="N4" s="6"/>
      <c r="O4" s="6"/>
      <c r="P4" s="6"/>
      <c r="Q4" s="6"/>
      <c r="R4" s="6"/>
      <c r="S4" s="6"/>
      <c r="T4" s="1"/>
      <c r="U4" s="12"/>
    </row>
    <row r="5" spans="2:21" ht="12.75" customHeight="1" x14ac:dyDescent="0.35">
      <c r="B5" s="21"/>
      <c r="C5" s="21"/>
      <c r="D5" s="21"/>
      <c r="E5" s="21"/>
      <c r="F5" s="21"/>
      <c r="G5" s="21"/>
      <c r="H5" s="39">
        <v>0</v>
      </c>
      <c r="I5" s="436"/>
      <c r="J5" s="436"/>
      <c r="K5" s="436"/>
      <c r="L5" s="79"/>
      <c r="M5" s="7"/>
      <c r="N5" s="6"/>
      <c r="O5" s="6"/>
      <c r="P5" s="6"/>
      <c r="Q5" s="342"/>
      <c r="R5" s="342"/>
      <c r="S5" s="342"/>
      <c r="T5" s="342"/>
      <c r="U5" s="342"/>
    </row>
    <row r="6" spans="2:21" ht="3" customHeight="1" x14ac:dyDescent="0.3">
      <c r="B6" s="21"/>
      <c r="C6" s="21"/>
      <c r="D6" s="21"/>
      <c r="E6" s="21"/>
      <c r="F6" s="21"/>
      <c r="G6" s="21"/>
      <c r="H6" s="39"/>
      <c r="I6" s="39"/>
      <c r="J6" s="39"/>
      <c r="K6" s="39"/>
      <c r="L6" s="17"/>
      <c r="M6" s="6"/>
      <c r="N6" s="6"/>
      <c r="O6" s="6"/>
      <c r="P6" s="6"/>
      <c r="Q6" s="342"/>
      <c r="R6" s="342"/>
      <c r="S6" s="342"/>
      <c r="T6" s="342"/>
      <c r="U6" s="342"/>
    </row>
    <row r="7" spans="2:21" ht="12.75" customHeight="1" x14ac:dyDescent="0.35">
      <c r="B7" s="347" t="s">
        <v>46</v>
      </c>
      <c r="C7" s="347"/>
      <c r="D7" s="23"/>
      <c r="E7" s="23"/>
      <c r="F7" s="23"/>
      <c r="G7" s="23"/>
      <c r="H7" s="24"/>
      <c r="I7" s="39"/>
      <c r="J7" s="39"/>
      <c r="K7" s="39"/>
      <c r="L7" s="17"/>
      <c r="M7" s="343" t="s">
        <v>46</v>
      </c>
      <c r="N7" s="343"/>
      <c r="O7" s="7"/>
      <c r="P7" s="7"/>
      <c r="Q7" s="7"/>
      <c r="R7" s="11"/>
      <c r="S7" s="11"/>
      <c r="T7" s="11"/>
      <c r="U7" s="11"/>
    </row>
    <row r="8" spans="2:21" ht="12.75" customHeight="1" x14ac:dyDescent="0.35">
      <c r="B8" s="431" t="s">
        <v>92</v>
      </c>
      <c r="C8" s="431"/>
      <c r="D8" s="431"/>
      <c r="E8" s="431"/>
      <c r="F8" s="431"/>
      <c r="G8" s="431"/>
      <c r="H8" s="23"/>
      <c r="I8" s="21"/>
      <c r="J8" s="25"/>
      <c r="K8" s="25"/>
      <c r="L8" s="17"/>
      <c r="M8" s="432" t="str">
        <f>B8</f>
        <v>Liiketilasijoittajat Oy</v>
      </c>
      <c r="N8" s="432"/>
      <c r="O8" s="432"/>
      <c r="P8" s="432"/>
      <c r="Q8" s="432"/>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431" t="s">
        <v>84</v>
      </c>
      <c r="C10" s="431"/>
      <c r="D10" s="431"/>
      <c r="E10" s="431"/>
      <c r="F10" s="431"/>
      <c r="G10" s="431"/>
      <c r="K10" s="78"/>
      <c r="L10" s="17"/>
      <c r="M10" s="432" t="str">
        <f>B10</f>
        <v>Yritystulkki</v>
      </c>
      <c r="N10" s="432"/>
      <c r="O10" s="432"/>
      <c r="P10" s="432"/>
      <c r="Q10" s="432"/>
      <c r="R10" s="38"/>
      <c r="S10" s="38"/>
      <c r="T10" s="38"/>
      <c r="U10" s="91">
        <f>K63</f>
        <v>0</v>
      </c>
    </row>
    <row r="11" spans="2:21" ht="18" customHeight="1" x14ac:dyDescent="0.3">
      <c r="B11" s="345" t="s">
        <v>86</v>
      </c>
      <c r="C11" s="345"/>
      <c r="D11" s="21"/>
      <c r="E11" s="21"/>
      <c r="F11" s="21"/>
      <c r="G11" s="21"/>
      <c r="H11" s="21"/>
      <c r="I11" s="21"/>
      <c r="J11" s="17"/>
      <c r="K11" s="17"/>
      <c r="L11" s="17"/>
      <c r="M11" s="433" t="s">
        <v>88</v>
      </c>
      <c r="N11" s="433"/>
      <c r="O11" s="6"/>
      <c r="P11" s="6"/>
      <c r="Q11" s="6"/>
      <c r="R11" s="6"/>
      <c r="S11" s="6"/>
      <c r="T11" s="5"/>
      <c r="U11" s="5"/>
    </row>
    <row r="12" spans="2:21" ht="13.4" customHeight="1" x14ac:dyDescent="0.3">
      <c r="B12" s="434" t="s">
        <v>97</v>
      </c>
      <c r="C12" s="435"/>
      <c r="D12" s="435"/>
      <c r="E12" s="435"/>
      <c r="F12" s="435"/>
      <c r="G12" s="435"/>
      <c r="H12" s="435"/>
      <c r="I12" s="435"/>
      <c r="J12" s="435"/>
      <c r="K12" s="435"/>
      <c r="L12" s="17"/>
      <c r="M12" s="346"/>
      <c r="N12" s="346"/>
      <c r="O12" s="346"/>
      <c r="P12" s="346"/>
      <c r="Q12" s="346"/>
      <c r="R12" s="346"/>
      <c r="S12" s="346"/>
      <c r="T12" s="346"/>
      <c r="U12" s="346"/>
    </row>
    <row r="13" spans="2:21" ht="13.4" customHeight="1" x14ac:dyDescent="0.3">
      <c r="B13" s="439" t="s">
        <v>96</v>
      </c>
      <c r="C13" s="440"/>
      <c r="D13" s="440"/>
      <c r="E13" s="440"/>
      <c r="F13" s="440"/>
      <c r="G13" s="440"/>
      <c r="H13" s="440"/>
      <c r="I13" s="440"/>
      <c r="J13" s="440"/>
      <c r="K13" s="440"/>
      <c r="L13" s="17"/>
      <c r="M13" s="441"/>
      <c r="N13" s="441"/>
      <c r="O13" s="441"/>
      <c r="P13" s="441"/>
      <c r="Q13" s="441"/>
      <c r="R13" s="441"/>
      <c r="S13" s="441"/>
      <c r="T13" s="441"/>
      <c r="U13" s="441"/>
    </row>
    <row r="14" spans="2:21" ht="13.4" customHeight="1" x14ac:dyDescent="0.3">
      <c r="B14" s="439" t="s">
        <v>125</v>
      </c>
      <c r="C14" s="440"/>
      <c r="D14" s="440"/>
      <c r="E14" s="440"/>
      <c r="F14" s="440"/>
      <c r="G14" s="440"/>
      <c r="H14" s="440"/>
      <c r="I14" s="440"/>
      <c r="J14" s="440"/>
      <c r="K14" s="440"/>
      <c r="L14" s="17"/>
      <c r="M14" s="441"/>
      <c r="N14" s="441"/>
      <c r="O14" s="441"/>
      <c r="P14" s="441"/>
      <c r="Q14" s="441"/>
      <c r="R14" s="441"/>
      <c r="S14" s="441"/>
      <c r="T14" s="441"/>
      <c r="U14" s="441"/>
    </row>
    <row r="15" spans="2:21" ht="13.4" customHeight="1" x14ac:dyDescent="0.3">
      <c r="B15" s="439" t="s">
        <v>126</v>
      </c>
      <c r="C15" s="440"/>
      <c r="D15" s="440"/>
      <c r="E15" s="440"/>
      <c r="F15" s="440"/>
      <c r="G15" s="440"/>
      <c r="H15" s="440"/>
      <c r="I15" s="440"/>
      <c r="J15" s="440"/>
      <c r="K15" s="440"/>
      <c r="L15" s="17"/>
      <c r="M15" s="441"/>
      <c r="N15" s="441"/>
      <c r="O15" s="441"/>
      <c r="P15" s="441"/>
      <c r="Q15" s="441"/>
      <c r="R15" s="441"/>
      <c r="S15" s="441"/>
      <c r="T15" s="441"/>
      <c r="U15" s="441"/>
    </row>
    <row r="16" spans="2:21" ht="12.75" customHeight="1" x14ac:dyDescent="0.3">
      <c r="B16" s="29"/>
      <c r="C16" s="30"/>
      <c r="D16" s="367"/>
      <c r="E16" s="367"/>
      <c r="F16" s="367"/>
      <c r="G16" s="367"/>
      <c r="H16" s="367"/>
      <c r="I16" s="367"/>
      <c r="J16" s="367"/>
      <c r="K16" s="367"/>
      <c r="L16" s="17"/>
      <c r="M16" s="64">
        <f t="shared" ref="M16" si="0">B16</f>
        <v>0</v>
      </c>
      <c r="N16" s="64"/>
      <c r="O16" s="64"/>
      <c r="P16" s="64"/>
      <c r="Q16" s="64"/>
      <c r="R16" s="64"/>
      <c r="S16" s="64"/>
      <c r="T16" s="64"/>
      <c r="U16" s="64"/>
    </row>
    <row r="17" spans="2:22" s="31" customFormat="1" ht="18" customHeight="1" x14ac:dyDescent="0.3">
      <c r="B17" s="424" t="s">
        <v>1</v>
      </c>
      <c r="C17" s="424"/>
      <c r="D17" s="424"/>
      <c r="E17" s="424"/>
      <c r="F17" s="42"/>
      <c r="G17" s="42"/>
      <c r="H17" s="355"/>
      <c r="I17" s="355"/>
      <c r="J17" s="355"/>
      <c r="K17" s="355"/>
      <c r="L17" s="22"/>
      <c r="M17" s="437" t="s">
        <v>104</v>
      </c>
      <c r="N17" s="437"/>
      <c r="O17" s="437"/>
      <c r="P17" s="437"/>
      <c r="Q17" s="93"/>
      <c r="R17" s="437" t="s">
        <v>87</v>
      </c>
      <c r="S17" s="437"/>
      <c r="T17" s="437"/>
      <c r="U17" s="437"/>
    </row>
    <row r="18" spans="2:22" ht="13.5" customHeight="1" thickBot="1" x14ac:dyDescent="0.35">
      <c r="K18" s="69"/>
      <c r="L18" s="17"/>
      <c r="Q18" s="59">
        <v>0</v>
      </c>
    </row>
    <row r="19" spans="2:22" ht="12.75" customHeight="1" x14ac:dyDescent="0.3">
      <c r="B19" s="420" t="s">
        <v>89</v>
      </c>
      <c r="C19" s="420"/>
      <c r="D19" s="66">
        <v>7.0000000000000007E-2</v>
      </c>
      <c r="H19" s="311" t="s">
        <v>70</v>
      </c>
      <c r="I19" s="312"/>
      <c r="J19" s="312"/>
      <c r="K19" s="315"/>
      <c r="L19" s="17"/>
      <c r="M19" s="154" t="s">
        <v>52</v>
      </c>
      <c r="N19" s="155"/>
      <c r="O19" s="156"/>
      <c r="P19" s="94">
        <f>500*11*12</f>
        <v>66000</v>
      </c>
      <c r="Q19" s="59">
        <v>0</v>
      </c>
      <c r="R19" s="157" t="s">
        <v>93</v>
      </c>
      <c r="S19" s="158"/>
      <c r="T19" s="158"/>
      <c r="U19" s="159"/>
    </row>
    <row r="20" spans="2:22" ht="13.5" customHeight="1" x14ac:dyDescent="0.3">
      <c r="H20" s="313"/>
      <c r="I20" s="314"/>
      <c r="J20" s="314"/>
      <c r="K20" s="316"/>
      <c r="L20" s="17"/>
      <c r="M20" s="86" t="s">
        <v>53</v>
      </c>
      <c r="N20" s="3"/>
      <c r="O20" s="5"/>
      <c r="P20" s="94">
        <v>0</v>
      </c>
      <c r="Q20" s="59"/>
      <c r="R20" s="81"/>
      <c r="S20" s="37"/>
      <c r="T20" s="37"/>
      <c r="U20" s="82"/>
    </row>
    <row r="21" spans="2:22" ht="13.5" customHeight="1" x14ac:dyDescent="0.3">
      <c r="B21" s="419" t="s">
        <v>80</v>
      </c>
      <c r="C21" s="419"/>
      <c r="D21" s="67">
        <v>15</v>
      </c>
      <c r="E21" s="17" t="s">
        <v>15</v>
      </c>
      <c r="F21" s="17"/>
      <c r="H21" s="421" t="s">
        <v>74</v>
      </c>
      <c r="I21" s="422"/>
      <c r="J21" s="422"/>
      <c r="K21" s="423"/>
      <c r="L21" s="17"/>
      <c r="M21" s="86" t="s">
        <v>54</v>
      </c>
      <c r="N21" s="3"/>
      <c r="O21" s="5"/>
      <c r="P21" s="95">
        <f>P22*P23*P24</f>
        <v>0</v>
      </c>
      <c r="Q21" s="59"/>
      <c r="R21" s="81"/>
      <c r="S21" s="37"/>
      <c r="T21" s="37"/>
      <c r="U21" s="82"/>
    </row>
    <row r="22" spans="2:22" ht="13.5" customHeight="1" x14ac:dyDescent="0.3">
      <c r="B22" s="17"/>
      <c r="C22" s="17"/>
      <c r="D22" s="22"/>
      <c r="E22" s="17"/>
      <c r="F22" s="17"/>
      <c r="H22" s="407" t="s">
        <v>90</v>
      </c>
      <c r="I22" s="408"/>
      <c r="J22" s="408"/>
      <c r="K22" s="409"/>
      <c r="L22" s="17"/>
      <c r="M22" s="87" t="s">
        <v>100</v>
      </c>
      <c r="N22" s="9"/>
      <c r="O22" s="5"/>
      <c r="P22" s="94">
        <v>0</v>
      </c>
      <c r="Q22" s="59"/>
      <c r="R22" s="81"/>
      <c r="S22" s="37"/>
      <c r="T22" s="37"/>
      <c r="U22" s="82"/>
    </row>
    <row r="23" spans="2:22" ht="13.5" customHeight="1" thickBot="1" x14ac:dyDescent="0.35">
      <c r="B23" s="419" t="s">
        <v>16</v>
      </c>
      <c r="C23" s="419"/>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18"/>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438" t="s">
        <v>69</v>
      </c>
      <c r="C25" s="438"/>
      <c r="D25" s="438"/>
      <c r="E25" s="100">
        <v>-550000</v>
      </c>
      <c r="F25" s="17"/>
      <c r="H25" s="131"/>
      <c r="I25" s="406"/>
      <c r="J25" s="406"/>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7"/>
      <c r="J26" s="417"/>
      <c r="K26" s="72"/>
      <c r="L26" s="17"/>
      <c r="M26" s="86" t="s">
        <v>56</v>
      </c>
      <c r="N26" s="3"/>
      <c r="O26" s="5"/>
      <c r="P26" s="98">
        <f>SUM(P27:P30)</f>
        <v>4000</v>
      </c>
      <c r="Q26" s="59"/>
      <c r="R26" s="81"/>
      <c r="S26" s="37"/>
      <c r="T26" s="37"/>
      <c r="U26" s="82"/>
    </row>
    <row r="27" spans="2:22" ht="13.5" customHeight="1" x14ac:dyDescent="0.3">
      <c r="B27" s="217">
        <v>2026</v>
      </c>
      <c r="C27" s="392" t="s">
        <v>32</v>
      </c>
      <c r="D27" s="393"/>
      <c r="E27" s="47">
        <v>55800</v>
      </c>
      <c r="F27" s="32"/>
      <c r="H27" s="287" t="s">
        <v>105</v>
      </c>
      <c r="I27" s="288"/>
      <c r="J27" s="288"/>
      <c r="K27" s="317"/>
      <c r="L27" s="17"/>
      <c r="M27" s="92" t="s">
        <v>7</v>
      </c>
      <c r="N27" s="65"/>
      <c r="O27" s="65"/>
      <c r="P27" s="94">
        <v>0</v>
      </c>
      <c r="Q27" s="59"/>
      <c r="R27" s="81"/>
      <c r="S27" s="37"/>
      <c r="T27" s="37"/>
      <c r="U27" s="82"/>
    </row>
    <row r="28" spans="2:22" ht="13.5" customHeight="1" x14ac:dyDescent="0.3">
      <c r="B28" s="218">
        <f>B27+1</f>
        <v>2027</v>
      </c>
      <c r="C28" s="392" t="s">
        <v>33</v>
      </c>
      <c r="D28" s="393"/>
      <c r="E28" s="47">
        <v>55800</v>
      </c>
      <c r="F28" s="17"/>
      <c r="H28" s="289"/>
      <c r="I28" s="290"/>
      <c r="J28" s="290"/>
      <c r="K28" s="318"/>
      <c r="L28" s="17"/>
      <c r="M28" s="89" t="s">
        <v>8</v>
      </c>
      <c r="N28" s="63"/>
      <c r="O28" s="63"/>
      <c r="P28" s="94">
        <v>0</v>
      </c>
      <c r="Q28" s="59"/>
      <c r="R28" s="81"/>
      <c r="S28" s="37"/>
      <c r="T28" s="37"/>
      <c r="U28" s="82"/>
      <c r="V28" s="16" t="s">
        <v>45</v>
      </c>
    </row>
    <row r="29" spans="2:22" ht="13.5" customHeight="1" x14ac:dyDescent="0.3">
      <c r="B29" s="218">
        <f t="shared" ref="B29:B56" si="1">B28+1</f>
        <v>2028</v>
      </c>
      <c r="C29" s="392" t="s">
        <v>34</v>
      </c>
      <c r="D29" s="393"/>
      <c r="E29" s="47">
        <v>55800</v>
      </c>
      <c r="F29" s="17"/>
      <c r="H29" s="407" t="s">
        <v>41</v>
      </c>
      <c r="I29" s="408"/>
      <c r="J29" s="408"/>
      <c r="K29" s="409"/>
      <c r="L29" s="17"/>
      <c r="M29" s="89" t="s">
        <v>9</v>
      </c>
      <c r="N29" s="63"/>
      <c r="O29" s="63"/>
      <c r="P29" s="94">
        <v>4000</v>
      </c>
      <c r="Q29" s="59"/>
      <c r="R29" s="81"/>
      <c r="S29" s="37"/>
      <c r="T29" s="37"/>
      <c r="U29" s="82"/>
    </row>
    <row r="30" spans="2:22" ht="13.5" customHeight="1" thickBot="1" x14ac:dyDescent="0.35">
      <c r="B30" s="218">
        <f t="shared" si="1"/>
        <v>2029</v>
      </c>
      <c r="C30" s="392" t="s">
        <v>35</v>
      </c>
      <c r="D30" s="393"/>
      <c r="E30" s="47">
        <v>55800</v>
      </c>
      <c r="F30" s="17"/>
      <c r="H30" s="127"/>
      <c r="I30" s="410"/>
      <c r="J30" s="410"/>
      <c r="K30" s="129"/>
      <c r="L30" s="17"/>
      <c r="M30" s="89" t="s">
        <v>10</v>
      </c>
      <c r="N30" s="10"/>
      <c r="O30" s="10"/>
      <c r="P30" s="94">
        <v>0</v>
      </c>
      <c r="Q30" s="59"/>
      <c r="R30" s="81"/>
      <c r="S30" s="37"/>
      <c r="T30" s="37"/>
      <c r="U30" s="82"/>
    </row>
    <row r="31" spans="2:22" ht="13.5" customHeight="1" thickBot="1" x14ac:dyDescent="0.35">
      <c r="B31" s="219">
        <f t="shared" si="1"/>
        <v>2030</v>
      </c>
      <c r="C31" s="392" t="s">
        <v>36</v>
      </c>
      <c r="D31" s="393"/>
      <c r="E31" s="47">
        <v>55800</v>
      </c>
      <c r="F31" s="17"/>
      <c r="H31" s="404" t="s">
        <v>19</v>
      </c>
      <c r="I31" s="418"/>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392" t="s">
        <v>37</v>
      </c>
      <c r="D32" s="393"/>
      <c r="E32" s="47">
        <v>55800</v>
      </c>
      <c r="F32" s="17"/>
      <c r="H32" s="131"/>
      <c r="I32" s="406"/>
      <c r="J32" s="406"/>
      <c r="K32" s="132"/>
      <c r="L32" s="17"/>
      <c r="M32" s="90" t="s">
        <v>3</v>
      </c>
      <c r="N32" s="4"/>
      <c r="O32" s="5"/>
      <c r="P32" s="94">
        <v>0</v>
      </c>
      <c r="Q32" s="59"/>
      <c r="R32" s="81"/>
      <c r="S32" s="37"/>
      <c r="T32" s="37"/>
      <c r="U32" s="82"/>
    </row>
    <row r="33" spans="2:21" ht="13.5" customHeight="1" thickBot="1" x14ac:dyDescent="0.35">
      <c r="B33" s="218">
        <f t="shared" si="1"/>
        <v>2032</v>
      </c>
      <c r="C33" s="392" t="s">
        <v>38</v>
      </c>
      <c r="D33" s="393"/>
      <c r="E33" s="47">
        <v>55800</v>
      </c>
      <c r="F33" s="17"/>
      <c r="H33" s="71"/>
      <c r="I33" s="417"/>
      <c r="J33" s="417"/>
      <c r="K33" s="72"/>
      <c r="L33" s="17"/>
      <c r="M33" s="90" t="s">
        <v>4</v>
      </c>
      <c r="N33" s="4"/>
      <c r="O33" s="5"/>
      <c r="P33" s="94">
        <v>0</v>
      </c>
      <c r="Q33" s="59"/>
      <c r="R33" s="81"/>
      <c r="S33" s="37"/>
      <c r="T33" s="37"/>
      <c r="U33" s="82"/>
    </row>
    <row r="34" spans="2:21" ht="13.5" customHeight="1" x14ac:dyDescent="0.3">
      <c r="B34" s="218">
        <f t="shared" si="1"/>
        <v>2033</v>
      </c>
      <c r="C34" s="392" t="s">
        <v>39</v>
      </c>
      <c r="D34" s="393"/>
      <c r="E34" s="47">
        <v>55800</v>
      </c>
      <c r="F34" s="17"/>
      <c r="H34" s="287" t="s">
        <v>101</v>
      </c>
      <c r="I34" s="288"/>
      <c r="J34" s="288"/>
      <c r="K34" s="317"/>
      <c r="L34" s="17"/>
      <c r="M34" s="138" t="s">
        <v>5</v>
      </c>
      <c r="N34" s="139"/>
      <c r="O34" s="139"/>
      <c r="P34" s="94">
        <v>0</v>
      </c>
      <c r="Q34" s="59">
        <v>0</v>
      </c>
      <c r="R34" s="81"/>
      <c r="S34" s="37"/>
      <c r="T34" s="37"/>
      <c r="U34" s="82"/>
    </row>
    <row r="35" spans="2:21" ht="13.5" customHeight="1" x14ac:dyDescent="0.3">
      <c r="B35" s="218">
        <f t="shared" si="1"/>
        <v>2034</v>
      </c>
      <c r="C35" s="392" t="s">
        <v>40</v>
      </c>
      <c r="D35" s="393"/>
      <c r="E35" s="47">
        <v>55800</v>
      </c>
      <c r="F35" s="17"/>
      <c r="H35" s="289"/>
      <c r="I35" s="290"/>
      <c r="J35" s="290"/>
      <c r="K35" s="318"/>
      <c r="L35" s="17"/>
      <c r="M35" s="138" t="s">
        <v>6</v>
      </c>
      <c r="N35" s="139"/>
      <c r="O35" s="139"/>
      <c r="P35" s="94">
        <v>0</v>
      </c>
      <c r="Q35" s="59"/>
      <c r="R35" s="81"/>
      <c r="S35" s="37"/>
      <c r="T35" s="37"/>
      <c r="U35" s="82"/>
    </row>
    <row r="36" spans="2:21" ht="13.5" customHeight="1" x14ac:dyDescent="0.3">
      <c r="B36" s="219">
        <f t="shared" si="1"/>
        <v>2035</v>
      </c>
      <c r="C36" s="401" t="s">
        <v>21</v>
      </c>
      <c r="D36" s="402"/>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392" t="s">
        <v>22</v>
      </c>
      <c r="D37" s="393"/>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392" t="s">
        <v>23</v>
      </c>
      <c r="D38" s="393"/>
      <c r="E38" s="47">
        <v>55800</v>
      </c>
      <c r="F38" s="17"/>
      <c r="H38" s="127"/>
      <c r="I38" s="410"/>
      <c r="J38" s="410"/>
      <c r="K38" s="129"/>
      <c r="M38" s="138" t="s">
        <v>2</v>
      </c>
      <c r="N38" s="139"/>
      <c r="O38" s="139"/>
      <c r="P38" s="94">
        <v>3200</v>
      </c>
      <c r="Q38" s="59"/>
      <c r="R38" s="81" t="s">
        <v>95</v>
      </c>
      <c r="S38" s="37"/>
      <c r="T38" s="37"/>
      <c r="U38" s="82"/>
    </row>
    <row r="39" spans="2:21" ht="13.5" customHeight="1" thickBot="1" x14ac:dyDescent="0.35">
      <c r="B39" s="218">
        <f t="shared" si="1"/>
        <v>2038</v>
      </c>
      <c r="C39" s="392" t="s">
        <v>25</v>
      </c>
      <c r="D39" s="393"/>
      <c r="E39" s="47">
        <v>55800</v>
      </c>
      <c r="F39" s="17"/>
      <c r="H39" s="404" t="s">
        <v>18</v>
      </c>
      <c r="I39" s="418"/>
      <c r="J39" s="70">
        <f>IF(D21=0,0,IF(D23&gt;0,0,(E57/D21)-PMT(D19,D21,E25)))</f>
        <v>0</v>
      </c>
      <c r="K39" s="130" t="s">
        <v>44</v>
      </c>
      <c r="M39" s="425" t="s">
        <v>91</v>
      </c>
      <c r="N39" s="426"/>
      <c r="O39" s="427"/>
      <c r="P39" s="116">
        <f>P20+P21+P25+P26+P31</f>
        <v>10200</v>
      </c>
      <c r="Q39" s="59"/>
      <c r="R39" s="81"/>
      <c r="S39" s="37"/>
      <c r="T39" s="37"/>
      <c r="U39" s="82"/>
    </row>
    <row r="40" spans="2:21" ht="13.5" customHeight="1" thickBot="1" x14ac:dyDescent="0.35">
      <c r="B40" s="218">
        <f t="shared" si="1"/>
        <v>2039</v>
      </c>
      <c r="C40" s="392" t="s">
        <v>24</v>
      </c>
      <c r="D40" s="393"/>
      <c r="E40" s="47">
        <v>55800</v>
      </c>
      <c r="F40" s="17"/>
      <c r="H40" s="131"/>
      <c r="I40" s="406"/>
      <c r="J40" s="406"/>
      <c r="K40" s="132"/>
      <c r="M40" s="428" t="s">
        <v>103</v>
      </c>
      <c r="N40" s="429"/>
      <c r="O40" s="430"/>
      <c r="P40" s="117">
        <f>P19-P39</f>
        <v>55800</v>
      </c>
      <c r="R40" s="83"/>
      <c r="S40" s="84"/>
      <c r="T40" s="84"/>
      <c r="U40" s="85"/>
    </row>
    <row r="41" spans="2:21" ht="13.4" customHeight="1" thickBot="1" x14ac:dyDescent="0.35">
      <c r="B41" s="219">
        <f t="shared" si="1"/>
        <v>2040</v>
      </c>
      <c r="C41" s="401" t="s">
        <v>26</v>
      </c>
      <c r="D41" s="402"/>
      <c r="E41" s="47">
        <v>155800</v>
      </c>
      <c r="F41" s="17"/>
      <c r="H41" s="71"/>
      <c r="I41" s="417"/>
      <c r="J41" s="417"/>
      <c r="K41" s="72"/>
      <c r="M41" s="99" t="s">
        <v>85</v>
      </c>
    </row>
    <row r="42" spans="2:21" ht="13.5" customHeight="1" x14ac:dyDescent="0.3">
      <c r="B42" s="218">
        <f t="shared" si="1"/>
        <v>2041</v>
      </c>
      <c r="C42" s="392" t="s">
        <v>27</v>
      </c>
      <c r="D42" s="393"/>
      <c r="E42" s="47">
        <v>0</v>
      </c>
      <c r="F42" s="17"/>
      <c r="H42" s="287" t="s">
        <v>102</v>
      </c>
      <c r="I42" s="288"/>
      <c r="J42" s="288"/>
      <c r="K42" s="317"/>
      <c r="M42" s="415"/>
      <c r="N42" s="415"/>
      <c r="O42" s="415"/>
      <c r="P42" s="415"/>
      <c r="Q42" s="415"/>
      <c r="R42" s="415"/>
      <c r="S42" s="415"/>
      <c r="T42" s="415"/>
      <c r="U42" s="415"/>
    </row>
    <row r="43" spans="2:21" ht="13.4" customHeight="1" x14ac:dyDescent="0.3">
      <c r="B43" s="218">
        <f t="shared" si="1"/>
        <v>2042</v>
      </c>
      <c r="C43" s="392" t="s">
        <v>28</v>
      </c>
      <c r="D43" s="393"/>
      <c r="E43" s="47">
        <v>0</v>
      </c>
      <c r="H43" s="289"/>
      <c r="I43" s="290"/>
      <c r="J43" s="290"/>
      <c r="K43" s="318"/>
      <c r="M43" s="415"/>
      <c r="N43" s="415"/>
      <c r="O43" s="415"/>
      <c r="P43" s="415"/>
      <c r="Q43" s="415"/>
      <c r="R43" s="415"/>
      <c r="S43" s="415"/>
      <c r="T43" s="415"/>
      <c r="U43" s="415"/>
    </row>
    <row r="44" spans="2:21" ht="12.65" customHeight="1" x14ac:dyDescent="0.3">
      <c r="B44" s="218">
        <f t="shared" si="1"/>
        <v>2043</v>
      </c>
      <c r="C44" s="392" t="s">
        <v>29</v>
      </c>
      <c r="D44" s="393"/>
      <c r="E44" s="47">
        <v>0</v>
      </c>
      <c r="H44" s="407" t="s">
        <v>75</v>
      </c>
      <c r="I44" s="408"/>
      <c r="J44" s="408"/>
      <c r="K44" s="409"/>
      <c r="M44" s="416"/>
      <c r="N44" s="416"/>
      <c r="O44" s="416"/>
      <c r="P44" s="416"/>
      <c r="Q44" s="416"/>
      <c r="R44" s="416"/>
      <c r="S44" s="416"/>
      <c r="T44" s="416"/>
      <c r="U44" s="416"/>
    </row>
    <row r="45" spans="2:21" ht="12.65" customHeight="1" x14ac:dyDescent="0.3">
      <c r="B45" s="218">
        <f t="shared" si="1"/>
        <v>2044</v>
      </c>
      <c r="C45" s="392" t="s">
        <v>30</v>
      </c>
      <c r="D45" s="393"/>
      <c r="E45" s="47">
        <v>0</v>
      </c>
      <c r="H45" s="411" t="s">
        <v>76</v>
      </c>
      <c r="I45" s="412"/>
      <c r="J45" s="412"/>
      <c r="K45" s="413"/>
      <c r="M45" s="414"/>
      <c r="N45" s="414"/>
      <c r="O45" s="414"/>
      <c r="P45" s="414"/>
      <c r="Q45" s="414"/>
      <c r="R45" s="414"/>
      <c r="S45" s="414"/>
      <c r="T45" s="414"/>
      <c r="U45" s="414"/>
    </row>
    <row r="46" spans="2:21" ht="12.65" customHeight="1" x14ac:dyDescent="0.3">
      <c r="B46" s="220">
        <f t="shared" si="1"/>
        <v>2045</v>
      </c>
      <c r="C46" s="401" t="s">
        <v>31</v>
      </c>
      <c r="D46" s="402"/>
      <c r="E46" s="47">
        <v>0</v>
      </c>
      <c r="H46" s="407" t="s">
        <v>81</v>
      </c>
      <c r="I46" s="408"/>
      <c r="J46" s="408"/>
      <c r="K46" s="409"/>
      <c r="M46" s="391">
        <v>0</v>
      </c>
      <c r="N46" s="391"/>
      <c r="O46" s="391"/>
      <c r="P46" s="391"/>
      <c r="Q46" s="391"/>
      <c r="R46" s="391"/>
      <c r="S46" s="391"/>
      <c r="T46" s="391"/>
      <c r="U46" s="391"/>
    </row>
    <row r="47" spans="2:21" ht="12.65" customHeight="1" x14ac:dyDescent="0.3">
      <c r="B47" s="221">
        <f t="shared" si="1"/>
        <v>2046</v>
      </c>
      <c r="C47" s="392" t="s">
        <v>68</v>
      </c>
      <c r="D47" s="393"/>
      <c r="E47" s="47">
        <v>0</v>
      </c>
      <c r="H47" s="407" t="s">
        <v>79</v>
      </c>
      <c r="I47" s="408"/>
      <c r="J47" s="408"/>
      <c r="K47" s="409"/>
      <c r="M47" s="391"/>
      <c r="N47" s="391"/>
      <c r="O47" s="391"/>
      <c r="P47" s="391"/>
      <c r="Q47" s="391"/>
      <c r="R47" s="391"/>
      <c r="S47" s="391"/>
      <c r="T47" s="391"/>
      <c r="U47" s="391"/>
    </row>
    <row r="48" spans="2:21" ht="12.65" customHeight="1" thickBot="1" x14ac:dyDescent="0.35">
      <c r="B48" s="221">
        <f t="shared" si="1"/>
        <v>2047</v>
      </c>
      <c r="C48" s="392" t="s">
        <v>67</v>
      </c>
      <c r="D48" s="393"/>
      <c r="E48" s="47">
        <v>0</v>
      </c>
      <c r="H48" s="127"/>
      <c r="I48" s="410"/>
      <c r="J48" s="410"/>
      <c r="K48" s="129"/>
      <c r="M48" s="391">
        <v>0</v>
      </c>
      <c r="N48" s="391"/>
      <c r="O48" s="391"/>
      <c r="P48" s="391"/>
      <c r="Q48" s="391"/>
      <c r="R48" s="391"/>
      <c r="S48" s="391"/>
      <c r="T48" s="391"/>
      <c r="U48" s="391"/>
    </row>
    <row r="49" spans="2:21" ht="12.65" customHeight="1" thickBot="1" x14ac:dyDescent="0.35">
      <c r="B49" s="221">
        <f t="shared" si="1"/>
        <v>2048</v>
      </c>
      <c r="C49" s="392" t="s">
        <v>66</v>
      </c>
      <c r="D49" s="393"/>
      <c r="E49" s="47">
        <v>0</v>
      </c>
      <c r="H49" s="404" t="s">
        <v>71</v>
      </c>
      <c r="I49" s="405"/>
      <c r="J49" s="74">
        <f>IF(D21=0,0,-E25/((E57-D23)/D21))</f>
        <v>10.617760617760618</v>
      </c>
      <c r="K49" s="130" t="s">
        <v>20</v>
      </c>
      <c r="M49" s="391">
        <v>0</v>
      </c>
      <c r="N49" s="391"/>
      <c r="O49" s="391"/>
      <c r="P49" s="391"/>
      <c r="Q49" s="391"/>
      <c r="R49" s="391"/>
      <c r="S49" s="391"/>
      <c r="T49" s="391"/>
      <c r="U49" s="391"/>
    </row>
    <row r="50" spans="2:21" ht="12.65" customHeight="1" thickBot="1" x14ac:dyDescent="0.35">
      <c r="B50" s="221">
        <f t="shared" si="1"/>
        <v>2049</v>
      </c>
      <c r="C50" s="392" t="s">
        <v>65</v>
      </c>
      <c r="D50" s="393"/>
      <c r="E50" s="47">
        <v>0</v>
      </c>
      <c r="H50" s="131"/>
      <c r="I50" s="406"/>
      <c r="J50" s="406"/>
      <c r="K50" s="132"/>
      <c r="M50" s="391"/>
      <c r="N50" s="391"/>
      <c r="O50" s="391"/>
      <c r="P50" s="391"/>
      <c r="Q50" s="391"/>
      <c r="R50" s="391"/>
      <c r="S50" s="391"/>
      <c r="T50" s="391"/>
      <c r="U50" s="391"/>
    </row>
    <row r="51" spans="2:21" ht="12.65" customHeight="1" thickBot="1" x14ac:dyDescent="0.35">
      <c r="B51" s="222">
        <f t="shared" si="1"/>
        <v>2050</v>
      </c>
      <c r="C51" s="401" t="s">
        <v>64</v>
      </c>
      <c r="D51" s="402"/>
      <c r="E51" s="47">
        <v>0</v>
      </c>
      <c r="F51" s="33"/>
      <c r="I51" s="403"/>
      <c r="J51" s="403"/>
      <c r="K51" s="75"/>
      <c r="M51" s="391">
        <v>0</v>
      </c>
      <c r="N51" s="391"/>
      <c r="O51" s="391"/>
      <c r="P51" s="391"/>
      <c r="Q51" s="391"/>
      <c r="R51" s="391"/>
      <c r="S51" s="391"/>
      <c r="T51" s="391"/>
      <c r="U51" s="391"/>
    </row>
    <row r="52" spans="2:21" ht="12.65" customHeight="1" x14ac:dyDescent="0.3">
      <c r="B52" s="221">
        <f t="shared" si="1"/>
        <v>2051</v>
      </c>
      <c r="C52" s="392" t="s">
        <v>63</v>
      </c>
      <c r="D52" s="393"/>
      <c r="E52" s="47">
        <v>0</v>
      </c>
      <c r="F52" s="33"/>
      <c r="H52" s="311" t="s">
        <v>72</v>
      </c>
      <c r="I52" s="312"/>
      <c r="J52" s="312"/>
      <c r="K52" s="315"/>
      <c r="M52" s="391"/>
      <c r="N52" s="391"/>
      <c r="O52" s="391"/>
      <c r="P52" s="391"/>
      <c r="Q52" s="391"/>
      <c r="R52" s="391"/>
      <c r="S52" s="391"/>
      <c r="T52" s="391"/>
      <c r="U52" s="391"/>
    </row>
    <row r="53" spans="2:21" ht="12.65" customHeight="1" x14ac:dyDescent="0.3">
      <c r="B53" s="221">
        <f t="shared" si="1"/>
        <v>2052</v>
      </c>
      <c r="C53" s="392" t="s">
        <v>62</v>
      </c>
      <c r="D53" s="393"/>
      <c r="E53" s="47">
        <v>0</v>
      </c>
      <c r="F53" s="33"/>
      <c r="H53" s="313"/>
      <c r="I53" s="314"/>
      <c r="J53" s="314"/>
      <c r="K53" s="316"/>
      <c r="M53" s="391"/>
      <c r="N53" s="391"/>
      <c r="O53" s="391"/>
      <c r="P53" s="391"/>
      <c r="Q53" s="391"/>
      <c r="R53" s="391"/>
      <c r="S53" s="391"/>
      <c r="T53" s="391"/>
      <c r="U53" s="391"/>
    </row>
    <row r="54" spans="2:21" ht="12.65" customHeight="1" x14ac:dyDescent="0.3">
      <c r="B54" s="221">
        <f t="shared" si="1"/>
        <v>2053</v>
      </c>
      <c r="C54" s="392" t="s">
        <v>61</v>
      </c>
      <c r="D54" s="393"/>
      <c r="E54" s="47">
        <v>0</v>
      </c>
      <c r="F54" s="33"/>
      <c r="H54" s="394" t="s">
        <v>82</v>
      </c>
      <c r="I54" s="395"/>
      <c r="J54" s="395"/>
      <c r="K54" s="396"/>
      <c r="M54" s="391"/>
      <c r="N54" s="391"/>
      <c r="O54" s="391"/>
      <c r="P54" s="391"/>
      <c r="Q54" s="391"/>
      <c r="R54" s="391"/>
      <c r="S54" s="391"/>
      <c r="T54" s="391"/>
      <c r="U54" s="391"/>
    </row>
    <row r="55" spans="2:21" ht="12.65" customHeight="1" x14ac:dyDescent="0.3">
      <c r="B55" s="221">
        <f t="shared" si="1"/>
        <v>2054</v>
      </c>
      <c r="C55" s="392" t="s">
        <v>60</v>
      </c>
      <c r="D55" s="393"/>
      <c r="E55" s="47">
        <v>0</v>
      </c>
      <c r="F55" s="33"/>
      <c r="H55" s="394" t="s">
        <v>78</v>
      </c>
      <c r="I55" s="395"/>
      <c r="J55" s="395"/>
      <c r="K55" s="396"/>
      <c r="M55" s="391"/>
      <c r="N55" s="391"/>
      <c r="O55" s="391"/>
      <c r="P55" s="391"/>
      <c r="Q55" s="391"/>
      <c r="R55" s="391"/>
      <c r="S55" s="391"/>
      <c r="T55" s="391"/>
      <c r="U55" s="391"/>
    </row>
    <row r="56" spans="2:21" ht="12.65" customHeight="1" x14ac:dyDescent="0.3">
      <c r="B56" s="221">
        <f t="shared" si="1"/>
        <v>2055</v>
      </c>
      <c r="C56" s="392" t="s">
        <v>59</v>
      </c>
      <c r="D56" s="393"/>
      <c r="E56" s="47">
        <v>0</v>
      </c>
      <c r="F56" s="33"/>
      <c r="H56" s="394" t="s">
        <v>77</v>
      </c>
      <c r="I56" s="395"/>
      <c r="J56" s="395"/>
      <c r="K56" s="396"/>
      <c r="M56" s="391"/>
      <c r="N56" s="391"/>
      <c r="O56" s="391"/>
      <c r="P56" s="391"/>
      <c r="Q56" s="391"/>
      <c r="R56" s="391"/>
      <c r="S56" s="391"/>
      <c r="T56" s="391"/>
      <c r="U56" s="391"/>
    </row>
    <row r="57" spans="2:21" ht="16.399999999999999" customHeight="1" x14ac:dyDescent="0.3">
      <c r="B57" s="17"/>
      <c r="C57" s="397" t="s">
        <v>0</v>
      </c>
      <c r="D57" s="398"/>
      <c r="E57" s="48">
        <f>SUM(E27:E56)</f>
        <v>877000</v>
      </c>
      <c r="F57" s="33"/>
      <c r="H57" s="137"/>
      <c r="I57" s="122"/>
      <c r="J57" s="122"/>
      <c r="K57" s="118"/>
      <c r="M57" s="391"/>
      <c r="N57" s="391"/>
      <c r="O57" s="391"/>
      <c r="P57" s="391"/>
      <c r="Q57" s="391"/>
      <c r="R57" s="391"/>
      <c r="S57" s="391"/>
      <c r="T57" s="391"/>
      <c r="U57" s="391"/>
    </row>
    <row r="58" spans="2:21" ht="12.65" customHeight="1" x14ac:dyDescent="0.3">
      <c r="C58" s="17"/>
      <c r="D58" s="17"/>
      <c r="E58" s="33"/>
      <c r="F58" s="33"/>
      <c r="H58" s="399" t="s">
        <v>73</v>
      </c>
      <c r="I58" s="400"/>
      <c r="J58" s="76">
        <f>IF(D21=0,0,((E57-D23)/D21-(-E25-D23)/D21)/((-E25+D23)/2))</f>
        <v>6.7076923076923076E-2</v>
      </c>
      <c r="K58" s="118"/>
      <c r="M58" s="391"/>
      <c r="N58" s="391"/>
      <c r="O58" s="391"/>
      <c r="P58" s="391"/>
      <c r="Q58" s="391"/>
      <c r="R58" s="391"/>
      <c r="S58" s="391"/>
      <c r="T58" s="391"/>
      <c r="U58" s="391"/>
    </row>
    <row r="59" spans="2:21" ht="12.65" customHeight="1" thickBot="1" x14ac:dyDescent="0.35">
      <c r="C59" s="17"/>
      <c r="D59" s="17"/>
      <c r="E59" s="33"/>
      <c r="F59" s="33"/>
      <c r="H59" s="123"/>
      <c r="I59" s="124"/>
      <c r="J59" s="124"/>
      <c r="K59" s="121"/>
      <c r="M59" s="391"/>
      <c r="N59" s="391"/>
      <c r="O59" s="391"/>
      <c r="P59" s="391"/>
      <c r="Q59" s="391"/>
      <c r="R59" s="391"/>
      <c r="S59" s="391"/>
      <c r="T59" s="391"/>
      <c r="U59" s="391"/>
    </row>
    <row r="60" spans="2:21" ht="12.65" customHeight="1" x14ac:dyDescent="0.3">
      <c r="C60" s="17"/>
      <c r="D60" s="17"/>
      <c r="E60" s="33"/>
      <c r="F60" s="33"/>
      <c r="I60" s="77"/>
      <c r="J60" s="77"/>
      <c r="K60" s="75"/>
      <c r="M60" s="391"/>
      <c r="N60" s="391"/>
      <c r="O60" s="391"/>
      <c r="P60" s="391"/>
      <c r="Q60" s="391"/>
      <c r="R60" s="391"/>
      <c r="S60" s="391"/>
      <c r="T60" s="391"/>
      <c r="U60" s="391"/>
    </row>
    <row r="61" spans="2:21" ht="12.65" customHeight="1" x14ac:dyDescent="0.3">
      <c r="C61" s="17"/>
      <c r="D61" s="17"/>
      <c r="E61" s="33"/>
      <c r="F61" s="33"/>
      <c r="I61" s="77"/>
      <c r="J61" s="77"/>
      <c r="K61" s="75"/>
      <c r="M61" s="391"/>
      <c r="N61" s="391"/>
      <c r="O61" s="391"/>
      <c r="P61" s="391"/>
      <c r="Q61" s="391"/>
      <c r="R61" s="391"/>
      <c r="S61" s="391"/>
      <c r="T61" s="391"/>
      <c r="U61" s="391"/>
    </row>
    <row r="62" spans="2:21" ht="12.65" customHeight="1" x14ac:dyDescent="0.3">
      <c r="C62" s="17"/>
      <c r="D62" s="17"/>
      <c r="E62" s="33"/>
      <c r="F62" s="33"/>
      <c r="I62" s="77"/>
      <c r="J62" s="77"/>
      <c r="K62" s="80"/>
      <c r="M62" s="391"/>
      <c r="N62" s="391"/>
      <c r="O62" s="391"/>
      <c r="P62" s="391"/>
      <c r="Q62" s="391"/>
      <c r="R62" s="391"/>
      <c r="S62" s="391"/>
      <c r="T62" s="391"/>
      <c r="U62" s="391"/>
    </row>
    <row r="63" spans="2:21" ht="12.65" customHeight="1" x14ac:dyDescent="0.3">
      <c r="C63" s="17"/>
      <c r="D63" s="17"/>
      <c r="E63" s="33"/>
      <c r="F63" s="33"/>
      <c r="I63" s="77"/>
      <c r="J63" s="77"/>
      <c r="K63" s="162"/>
      <c r="M63" s="391"/>
      <c r="N63" s="391"/>
      <c r="O63" s="391"/>
      <c r="P63" s="391"/>
      <c r="Q63" s="391"/>
      <c r="R63" s="391"/>
      <c r="S63" s="391"/>
      <c r="T63" s="391"/>
      <c r="U63" s="391"/>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38" t="s">
        <v>48</v>
      </c>
      <c r="C65" s="338"/>
      <c r="D65" s="338"/>
      <c r="E65" s="338"/>
      <c r="F65" s="338"/>
      <c r="G65" s="338"/>
      <c r="H65" s="338"/>
      <c r="I65" s="338"/>
      <c r="J65" s="338"/>
      <c r="K65" s="338"/>
      <c r="M65" s="59"/>
      <c r="N65" s="59"/>
      <c r="O65" s="59"/>
      <c r="P65" s="59"/>
      <c r="Q65" s="59"/>
      <c r="R65" s="59"/>
      <c r="S65" s="59"/>
      <c r="T65" s="59"/>
      <c r="U65" s="59"/>
    </row>
    <row r="66" spans="2:21" ht="12" customHeight="1" x14ac:dyDescent="0.3">
      <c r="B66" s="366" t="s">
        <v>50</v>
      </c>
      <c r="C66" s="366"/>
      <c r="D66" s="366"/>
      <c r="E66" s="366"/>
      <c r="F66" s="366"/>
      <c r="G66" s="366"/>
      <c r="H66" s="366"/>
      <c r="I66" s="366"/>
      <c r="J66" s="366"/>
      <c r="K66" s="366"/>
      <c r="M66" s="2"/>
      <c r="N66" s="2"/>
      <c r="O66" s="2"/>
      <c r="P66" s="2"/>
      <c r="Q66" s="2"/>
      <c r="R66" s="2"/>
      <c r="S66" s="2"/>
      <c r="T66" s="2"/>
      <c r="U66" s="2"/>
    </row>
    <row r="67" spans="2:21" ht="12.65" customHeight="1" x14ac:dyDescent="0.3">
      <c r="B67" s="366" t="s">
        <v>49</v>
      </c>
      <c r="C67" s="366"/>
      <c r="D67" s="366"/>
      <c r="E67" s="366"/>
      <c r="F67" s="366"/>
      <c r="G67" s="366"/>
      <c r="H67" s="366"/>
      <c r="I67" s="366"/>
      <c r="J67" s="366"/>
      <c r="K67" s="366"/>
      <c r="M67" s="59"/>
      <c r="N67" s="59"/>
      <c r="O67" s="59">
        <v>0</v>
      </c>
      <c r="P67" s="59"/>
      <c r="Q67" s="59"/>
      <c r="R67" s="59"/>
      <c r="S67" s="59"/>
      <c r="T67" s="59"/>
      <c r="U67" s="59"/>
    </row>
    <row r="68" spans="2:21" ht="12.65" customHeight="1" x14ac:dyDescent="0.3">
      <c r="B68" s="43"/>
      <c r="C68" s="341"/>
      <c r="D68" s="341"/>
      <c r="F68" s="30"/>
      <c r="G68" s="341"/>
      <c r="H68" s="341"/>
      <c r="I68" s="341"/>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40"/>
      <c r="C72" s="340"/>
      <c r="D72" s="340"/>
      <c r="E72" s="53"/>
      <c r="F72" s="53"/>
      <c r="G72" s="53"/>
      <c r="H72" s="53"/>
      <c r="I72" s="53"/>
      <c r="J72" s="53"/>
      <c r="K72" s="53"/>
      <c r="L72" s="53"/>
      <c r="M72" s="59"/>
      <c r="N72" s="59"/>
      <c r="O72" s="59"/>
      <c r="P72" s="59"/>
      <c r="Q72" s="59"/>
      <c r="R72" s="59"/>
      <c r="S72" s="59"/>
      <c r="T72" s="59"/>
      <c r="U72" s="59"/>
    </row>
    <row r="73" spans="2:21" ht="12.65" customHeight="1" x14ac:dyDescent="0.3">
      <c r="B73" s="43"/>
      <c r="C73" s="341"/>
      <c r="D73" s="341"/>
      <c r="E73" s="52"/>
      <c r="F73" s="30"/>
      <c r="G73" s="341"/>
      <c r="H73" s="341"/>
      <c r="I73" s="341"/>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41"/>
      <c r="D80" s="341"/>
      <c r="E80" s="341"/>
      <c r="F80" s="341"/>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36"/>
      <c r="E87" s="337"/>
      <c r="F87" s="337"/>
      <c r="G87" s="337"/>
      <c r="H87" s="337"/>
      <c r="I87" s="337"/>
    </row>
    <row r="88" spans="2:21" x14ac:dyDescent="0.3">
      <c r="D88" s="334"/>
      <c r="E88" s="334"/>
      <c r="F88" s="334"/>
      <c r="G88" s="334"/>
      <c r="H88" s="334"/>
      <c r="I88" s="334"/>
    </row>
    <row r="89" spans="2:21" x14ac:dyDescent="0.3">
      <c r="D89" s="335"/>
      <c r="E89" s="335"/>
      <c r="F89" s="335"/>
      <c r="G89" s="335"/>
      <c r="I89" s="36"/>
    </row>
    <row r="91" spans="2:21" x14ac:dyDescent="0.3">
      <c r="D91" s="336"/>
      <c r="E91" s="337"/>
      <c r="F91" s="337"/>
      <c r="G91" s="337"/>
      <c r="H91" s="337"/>
      <c r="I91" s="337"/>
    </row>
    <row r="92" spans="2:21" x14ac:dyDescent="0.3">
      <c r="D92" s="334"/>
      <c r="E92" s="334"/>
      <c r="F92" s="334"/>
      <c r="G92" s="334"/>
      <c r="H92" s="334"/>
      <c r="I92" s="334"/>
    </row>
    <row r="93" spans="2:21" x14ac:dyDescent="0.3">
      <c r="D93" s="335"/>
      <c r="E93" s="335"/>
      <c r="F93" s="335"/>
      <c r="G93" s="335"/>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33"/>
      <c r="C103" s="333"/>
      <c r="D103" s="333"/>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 ref="B19:C19"/>
    <mergeCell ref="H21:K21"/>
    <mergeCell ref="H22:K22"/>
    <mergeCell ref="B21:C21"/>
    <mergeCell ref="H24:I24"/>
    <mergeCell ref="D16:K16"/>
    <mergeCell ref="B17:E17"/>
    <mergeCell ref="H17:K17"/>
    <mergeCell ref="C29:D29"/>
    <mergeCell ref="H29:K29"/>
    <mergeCell ref="C30:D30"/>
    <mergeCell ref="I30:J30"/>
    <mergeCell ref="C31:D31"/>
    <mergeCell ref="H31:I31"/>
    <mergeCell ref="B23:C23"/>
    <mergeCell ref="I25:J25"/>
    <mergeCell ref="I26:J26"/>
    <mergeCell ref="C27:D27"/>
    <mergeCell ref="C28:D28"/>
    <mergeCell ref="H27:K28"/>
    <mergeCell ref="C35:D35"/>
    <mergeCell ref="C36:D36"/>
    <mergeCell ref="C37:D37"/>
    <mergeCell ref="C32:D32"/>
    <mergeCell ref="I32:J32"/>
    <mergeCell ref="C33:D33"/>
    <mergeCell ref="I33:J33"/>
    <mergeCell ref="C34:D34"/>
    <mergeCell ref="H34:K35"/>
    <mergeCell ref="C40:D40"/>
    <mergeCell ref="I40:J40"/>
    <mergeCell ref="C41:D41"/>
    <mergeCell ref="I41:J41"/>
    <mergeCell ref="C42:D42"/>
    <mergeCell ref="C38:D38"/>
    <mergeCell ref="I38:J38"/>
    <mergeCell ref="C39:D39"/>
    <mergeCell ref="H39:I39"/>
    <mergeCell ref="H42:K43"/>
    <mergeCell ref="C45:D45"/>
    <mergeCell ref="H45:K45"/>
    <mergeCell ref="M45:U45"/>
    <mergeCell ref="C46:D46"/>
    <mergeCell ref="H46:K46"/>
    <mergeCell ref="M46:U46"/>
    <mergeCell ref="M42:U42"/>
    <mergeCell ref="C43:D43"/>
    <mergeCell ref="M43:U43"/>
    <mergeCell ref="C44:D44"/>
    <mergeCell ref="H44:K44"/>
    <mergeCell ref="M44:U44"/>
    <mergeCell ref="C49:D49"/>
    <mergeCell ref="H49:I49"/>
    <mergeCell ref="M49:U49"/>
    <mergeCell ref="C50:D50"/>
    <mergeCell ref="I50:J50"/>
    <mergeCell ref="M50:U50"/>
    <mergeCell ref="C47:D47"/>
    <mergeCell ref="H47:K47"/>
    <mergeCell ref="M47:U47"/>
    <mergeCell ref="C48:D48"/>
    <mergeCell ref="I48:J48"/>
    <mergeCell ref="M48:U4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M59:U59"/>
    <mergeCell ref="M60:U60"/>
    <mergeCell ref="M61:U61"/>
    <mergeCell ref="M62:U62"/>
    <mergeCell ref="M63:U63"/>
    <mergeCell ref="B65:K65"/>
    <mergeCell ref="C56:D56"/>
    <mergeCell ref="H56:K56"/>
    <mergeCell ref="M56:U56"/>
    <mergeCell ref="C57:D57"/>
    <mergeCell ref="M57:U57"/>
    <mergeCell ref="H58:I58"/>
    <mergeCell ref="M58:U58"/>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2025-01-29T08:11:38Z</cp:lastPrinted>
  <dcterms:created xsi:type="dcterms:W3CDTF">2006-12-22T12:34:17Z</dcterms:created>
  <dcterms:modified xsi:type="dcterms:W3CDTF">2025-01-29T08:35:24Z</dcterms:modified>
</cp:coreProperties>
</file>