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E2B3354-9183-4F97-82B8-19D52666A019}"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<sst xmlns="http://schemas.openxmlformats.org/spreadsheetml/2006/main" count="292" uniqueCount="133">
  <si>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</si>
  <si>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</si>
  <si>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</si>
  <si>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</si>
  <si>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</si>
  <si>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</si>
  <si>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</si>
  <si>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</si>
  <si>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</si>
  <si>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</si>
  <si>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</si>
  <si>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</si>
  <si>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</si>
  <si>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</si>
  <si>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</si>
  <si>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</si>
  <si>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</si>
  <si>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</si>
  <si>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</si>
  <si>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</si>
  <si>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</si>
  <si>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</si>
  <si>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</si>
  <si>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</si>
  <si>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</si>
  <si>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</si>
  <si>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</si>
  <si>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</si>
  <si>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</si>
  <si>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</si>
  <si>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</si>
  <si>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</si>
  <si>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</si>
  <si>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</si>
  <si>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</si>
  <si>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</si>
  <si>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</si>
  <si>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</si>
  <si>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</si>
  <si>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</si>
  <si>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</si>
  <si>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</si>
  <si>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</si>
  <si>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</si>
  <si>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</si>
  <si>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</si>
  <si>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</si>
  <si>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</si>
  <si>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</si>
  <si>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</si>
  <si>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</si>
  <si>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</si>
  <si>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</si>
  <si>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</si>
  <si>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</si>
  <si>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</si>
  <si>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</si>
  <si>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</si>
  <si>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</si>
  <si>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</si>
  <si>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</si>
  <si>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</si>
  <si>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</si>
  <si>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</si>
  <si>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</si>
  <si>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</si>
  <si>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</si>
  <si>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</si>
  <si>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</si>
  <si>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</si>
  <si>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</si>
  <si>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</si>
  <si>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</si>
  <si>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</si>
  <si>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</si>
  <si>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</si>
  <si>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</si>
  <si>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</si>
  <si>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</si>
  <si>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</si>
  <si>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</si>
  <si>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</si>
  <si>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</si>
  <si>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</si>
  <si>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</si>
  <si>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</si>
  <si>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</si>
  <si>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</si>
  <si>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</si>
  <si>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</si>
  <si>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</si>
  <si>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</si>
  <si>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</si>
  <si>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</si>
  <si>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</si>
  <si>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</si>
  <si>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</si>
  <si>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</si>
  <si>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</si>
  <si>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</si>
  <si>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</si>
  <si>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</si>
  <si>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</si>
  <si>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</si>
  <si>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</si>
  <si>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</si>
  <si>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</si>
  <si>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</si>
  <si>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</si>
  <si>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</si>
  <si>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</si>
  <si>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</si>
  <si>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</si>
  <si>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</si>
  <si>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</si>
  <si>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</si>
  <si>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</si>
  <si>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</si>
  <si>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</si>
  <si>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</si>
  <si>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</si>
  <si>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</si>
  <si>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</si>
  <si>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</si>
  <si>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</si>
  <si>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</si>
  <si>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</si>
  <si>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</si>
  <si>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</si>
  <si>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</si>
  <si>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</si>
  <si>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</si>
  <si>
    <t>Linnan Kehitys Oy/Hämeenlinna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</si>
</sst>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xf numFmtId="168" fontId="24" fillId="3" borderId="16" xfId="1" applyNumberFormat="1" applyFont="1" applyFill="1" applyBorder="1" applyAlignment="1">
      <alignment horizontal="right" vertical="center" wrapText="1" indent="1"/>
    </xf>
    <xf numFmtId="168" fontId="24" fillId="3" borderId="0" xfId="1" applyNumberFormat="1" applyFont="1" applyFill="1" applyAlignment="1">
      <alignment horizontal="right" vertical="center" wrapText="1" indent="1"/>
    </xf>
    <xf numFmtId="168" fontId="24" fillId="3" borderId="18" xfId="1" applyNumberFormat="1" applyFont="1" applyFill="1" applyBorder="1" applyAlignment="1">
      <alignment horizontal="right" vertical="center" wrapText="1" indent="1"/>
    </xf>
    <xf numFmtId="168" fontId="24" fillId="3" borderId="19" xfId="1" applyNumberFormat="1" applyFont="1" applyFill="1" applyBorder="1" applyAlignment="1">
      <alignment horizontal="right" vertical="center" wrapText="1" indent="1"/>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147278</xdr:rowOff>
    </xdr:from>
    <xdr:to>
      <xdr:col>21</xdr:col>
      <xdr:colOff>528167</xdr:colOff>
      <xdr:row>19</xdr:row>
      <xdr:rowOff>10933</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301598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5"/>
      <c r="K4" s="345"/>
      <c r="L4" s="345"/>
      <c r="M4" s="79"/>
      <c r="N4" s="6"/>
      <c r="O4" s="6"/>
      <c r="P4" s="6"/>
      <c r="Q4" s="6"/>
      <c r="R4" s="6"/>
      <c r="S4" s="6"/>
      <c r="T4" s="6"/>
      <c r="U4" s="1"/>
      <c r="V4" s="12"/>
    </row>
    <row r="5" spans="2:22" ht="9.5500000000000007" customHeight="1" x14ac:dyDescent="0.35">
      <c r="B5" s="21"/>
      <c r="C5" s="21"/>
      <c r="D5" s="21"/>
      <c r="E5" s="21"/>
      <c r="F5" s="21"/>
      <c r="G5" s="21"/>
      <c r="H5" s="39"/>
      <c r="I5" s="171"/>
      <c r="J5" s="345"/>
      <c r="K5" s="345"/>
      <c r="L5" s="345"/>
      <c r="M5" s="79"/>
      <c r="N5" s="7"/>
      <c r="O5" s="6"/>
      <c r="P5" s="6"/>
      <c r="Q5" s="6"/>
      <c r="R5" s="338"/>
      <c r="S5" s="338"/>
      <c r="T5" s="338"/>
      <c r="U5" s="338"/>
      <c r="V5" s="338"/>
    </row>
    <row r="6" spans="2:22" ht="12.75" customHeight="1" x14ac:dyDescent="0.35">
      <c r="B6" s="343" t="s">
        <v>46</v>
      </c>
      <c r="C6" s="343"/>
      <c r="D6" s="23"/>
      <c r="E6" s="23"/>
      <c r="F6" s="23"/>
      <c r="G6" s="23"/>
      <c r="H6" s="26" t="s">
        <v>42</v>
      </c>
      <c r="J6" s="345"/>
      <c r="K6" s="345"/>
      <c r="L6" s="345"/>
      <c r="M6" s="17"/>
      <c r="N6" s="339"/>
      <c r="O6" s="339"/>
      <c r="P6" s="7"/>
      <c r="Q6" s="7"/>
      <c r="R6" s="7"/>
      <c r="S6" s="11"/>
      <c r="T6" s="11"/>
      <c r="U6" s="11"/>
      <c r="V6" s="11"/>
    </row>
    <row r="7" spans="2:22" ht="13.4" customHeight="1" x14ac:dyDescent="0.35">
      <c r="B7" s="346"/>
      <c r="C7" s="346"/>
      <c r="D7" s="346"/>
      <c r="E7" s="346"/>
      <c r="F7" s="346"/>
      <c r="G7" s="193"/>
      <c r="H7" s="347"/>
      <c r="I7" s="347"/>
      <c r="J7" s="347"/>
      <c r="K7" s="347"/>
      <c r="L7" s="347"/>
      <c r="M7" s="17"/>
      <c r="N7" s="340"/>
      <c r="O7" s="340"/>
      <c r="P7" s="340"/>
      <c r="Q7" s="340"/>
      <c r="R7" s="340"/>
      <c r="S7" s="7"/>
      <c r="T7" s="6"/>
      <c r="U7" s="8"/>
      <c r="V7" s="8"/>
    </row>
    <row r="8" spans="2:22" ht="7.85" customHeight="1" x14ac:dyDescent="0.3">
      <c r="C8" s="27"/>
      <c r="D8" s="17"/>
      <c r="I8" s="170"/>
      <c r="J8" s="170"/>
      <c r="K8" s="170"/>
      <c r="L8" s="170"/>
      <c r="M8" s="17"/>
      <c r="N8" s="13"/>
      <c r="O8" s="14"/>
      <c r="P8" s="5"/>
      <c r="Q8" s="5"/>
      <c r="R8" s="5"/>
      <c r="S8" s="5"/>
      <c r="T8" s="160"/>
      <c r="U8" s="344"/>
      <c r="V8" s="344"/>
    </row>
    <row r="9" spans="2:22" ht="15.55" customHeight="1" x14ac:dyDescent="0.3">
      <c r="B9" s="341" t="s">
        <v>110</v>
      </c>
      <c r="C9" s="341"/>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2"/>
      <c r="O10" s="342"/>
      <c r="P10" s="342"/>
      <c r="Q10" s="342"/>
      <c r="R10" s="342"/>
      <c r="S10" s="342"/>
      <c r="T10" s="342"/>
      <c r="U10" s="342"/>
      <c r="V10" s="342"/>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38"/>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48"/>
      <c r="Z26" s="349"/>
      <c r="AA26" s="349"/>
      <c r="AB26" s="349"/>
      <c r="AC26" s="349"/>
    </row>
    <row r="27" spans="2:29" ht="13.5" customHeight="1" x14ac:dyDescent="0.3">
      <c r="G27" s="32"/>
      <c r="M27" s="17"/>
      <c r="N27" s="146" t="s">
        <v>12</v>
      </c>
      <c r="O27" s="109"/>
      <c r="P27" s="38"/>
      <c r="Q27" s="148">
        <v>1.5</v>
      </c>
      <c r="R27" s="153"/>
      <c r="S27" s="206">
        <v>0</v>
      </c>
      <c r="T27" s="163"/>
      <c r="U27" s="163"/>
      <c r="V27" s="163"/>
      <c r="Y27" s="349"/>
      <c r="Z27" s="349"/>
      <c r="AA27" s="349"/>
      <c r="AB27" s="349"/>
      <c r="AC27" s="349"/>
    </row>
    <row r="28" spans="2:29" ht="13.5" customHeight="1" x14ac:dyDescent="0.3">
      <c r="B28" s="17"/>
      <c r="C28" s="292" t="s">
        <v>69</v>
      </c>
      <c r="D28" s="292"/>
      <c r="G28" s="17"/>
      <c r="M28" s="17"/>
      <c r="N28" s="149" t="s">
        <v>55</v>
      </c>
      <c r="O28" s="38"/>
      <c r="P28" s="38"/>
      <c r="Q28" s="143">
        <v>0</v>
      </c>
      <c r="R28" s="153"/>
      <c r="S28" s="143">
        <v>0</v>
      </c>
      <c r="T28" s="163"/>
      <c r="U28" s="163"/>
      <c r="V28" s="163"/>
      <c r="Y28" s="349"/>
      <c r="Z28" s="349"/>
      <c r="AA28" s="349"/>
      <c r="AB28" s="349"/>
      <c r="AC28" s="349"/>
    </row>
    <row r="29" spans="2:29" ht="16" customHeight="1" x14ac:dyDescent="0.3">
      <c r="C29" s="292"/>
      <c r="D29" s="292"/>
      <c r="E29" s="100">
        <v>0</v>
      </c>
      <c r="F29" s="100">
        <v>0</v>
      </c>
      <c r="G29" s="17"/>
      <c r="H29" s="399" t="s">
        <v>132</v>
      </c>
      <c r="I29" s="399"/>
      <c r="J29" s="399"/>
      <c r="K29" s="399"/>
      <c r="L29" s="399"/>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0"/>
      <c r="I30" s="351"/>
      <c r="J30" s="351"/>
      <c r="K30" s="351"/>
      <c r="L30" s="351"/>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2"/>
      <c r="Z33" s="353"/>
      <c r="AA33" s="353"/>
      <c r="AB33" s="353"/>
      <c r="AC33" s="353"/>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3"/>
      <c r="Z34" s="353"/>
      <c r="AA34" s="353"/>
      <c r="AB34" s="353"/>
      <c r="AC34" s="353"/>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439" t="s">
        <v>124</v>
      </c>
      <c r="I52" s="44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439"/>
      <c r="I53" s="44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441"/>
      <c r="I54" s="44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4" t="s">
        <v>48</v>
      </c>
      <c r="C68" s="334"/>
      <c r="D68" s="334"/>
      <c r="E68" s="334"/>
      <c r="F68" s="334"/>
      <c r="G68" s="334"/>
      <c r="H68" s="334"/>
      <c r="I68" s="334"/>
      <c r="J68" s="334"/>
      <c r="K68" s="334"/>
      <c r="L68" s="334"/>
      <c r="N68" s="319"/>
      <c r="O68" s="319"/>
      <c r="P68" s="319"/>
      <c r="Q68" s="319"/>
      <c r="R68" s="59"/>
      <c r="S68" s="59"/>
      <c r="T68" s="59"/>
      <c r="U68" s="59"/>
      <c r="V68" s="59"/>
    </row>
    <row r="69" spans="2:22" ht="12" customHeight="1" x14ac:dyDescent="0.3">
      <c r="B69" s="335" t="s">
        <v>50</v>
      </c>
      <c r="C69" s="335"/>
      <c r="D69" s="335"/>
      <c r="E69" s="335"/>
      <c r="F69" s="335"/>
      <c r="G69" s="335"/>
      <c r="H69" s="335"/>
      <c r="I69" s="335"/>
      <c r="J69" s="335"/>
      <c r="K69" s="335"/>
      <c r="L69" s="335"/>
      <c r="N69" s="319"/>
      <c r="O69" s="319"/>
      <c r="P69" s="319"/>
      <c r="Q69" s="319"/>
      <c r="R69" s="2"/>
      <c r="S69" s="2"/>
      <c r="T69" s="2"/>
      <c r="U69" s="2"/>
      <c r="V69" s="2"/>
    </row>
    <row r="70" spans="2:22" ht="12.65" customHeight="1" x14ac:dyDescent="0.3">
      <c r="B70" s="335" t="s">
        <v>49</v>
      </c>
      <c r="C70" s="335"/>
      <c r="D70" s="335"/>
      <c r="E70" s="335"/>
      <c r="F70" s="335"/>
      <c r="G70" s="335"/>
      <c r="H70" s="335"/>
      <c r="I70" s="335"/>
      <c r="J70" s="335"/>
      <c r="K70" s="335"/>
      <c r="L70" s="335"/>
      <c r="N70" s="319"/>
      <c r="O70" s="319"/>
      <c r="P70" s="319"/>
      <c r="Q70" s="319"/>
      <c r="R70" s="59"/>
      <c r="S70" s="59"/>
      <c r="T70" s="59"/>
      <c r="U70" s="59"/>
      <c r="V70" s="59"/>
    </row>
    <row r="71" spans="2:22" ht="12.65" customHeight="1" x14ac:dyDescent="0.3">
      <c r="B71" s="43"/>
      <c r="C71" s="337"/>
      <c r="D71" s="337"/>
      <c r="G71" s="30"/>
      <c r="H71" s="337"/>
      <c r="I71" s="337"/>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36"/>
      <c r="C75" s="336"/>
      <c r="D75" s="336"/>
      <c r="E75" s="53"/>
      <c r="F75" s="53"/>
      <c r="G75" s="53"/>
      <c r="H75" s="53"/>
      <c r="I75" s="53"/>
      <c r="J75" s="53"/>
      <c r="K75" s="53"/>
      <c r="L75" s="53"/>
      <c r="M75" s="53"/>
      <c r="N75" s="59"/>
      <c r="O75" s="59"/>
      <c r="P75" s="59"/>
      <c r="Q75" s="59"/>
      <c r="R75" s="59"/>
      <c r="S75" s="59"/>
      <c r="T75" s="59"/>
      <c r="U75" s="59"/>
      <c r="V75" s="59"/>
    </row>
    <row r="76" spans="2:22" ht="12.65" customHeight="1" x14ac:dyDescent="0.3">
      <c r="B76" s="43"/>
      <c r="C76" s="337"/>
      <c r="D76" s="337"/>
      <c r="E76" s="52"/>
      <c r="F76" s="52"/>
      <c r="G76" s="30"/>
      <c r="H76" s="337"/>
      <c r="I76" s="337"/>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37"/>
      <c r="D83" s="337"/>
      <c r="E83" s="337"/>
      <c r="F83" s="337"/>
      <c r="G83" s="337"/>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2"/>
      <c r="E90" s="333"/>
      <c r="F90" s="333"/>
      <c r="G90" s="333"/>
      <c r="H90" s="333"/>
      <c r="I90" s="333"/>
    </row>
    <row r="91" spans="2:22" x14ac:dyDescent="0.3">
      <c r="D91" s="330"/>
      <c r="E91" s="330"/>
      <c r="F91" s="330"/>
      <c r="G91" s="330"/>
      <c r="H91" s="330"/>
      <c r="I91" s="330"/>
    </row>
    <row r="92" spans="2:22" x14ac:dyDescent="0.3">
      <c r="D92" s="331"/>
      <c r="E92" s="331"/>
      <c r="F92" s="331"/>
      <c r="G92" s="331"/>
      <c r="I92" s="36"/>
    </row>
    <row r="94" spans="2:22" x14ac:dyDescent="0.3">
      <c r="D94" s="332"/>
      <c r="E94" s="333"/>
      <c r="F94" s="333"/>
      <c r="G94" s="333"/>
      <c r="H94" s="333"/>
      <c r="I94" s="333"/>
    </row>
    <row r="95" spans="2:22" x14ac:dyDescent="0.3">
      <c r="D95" s="330"/>
      <c r="E95" s="330"/>
      <c r="F95" s="330"/>
      <c r="G95" s="330"/>
      <c r="H95" s="330"/>
      <c r="I95" s="330"/>
    </row>
    <row r="96" spans="2:22" x14ac:dyDescent="0.3">
      <c r="D96" s="331"/>
      <c r="E96" s="331"/>
      <c r="F96" s="331"/>
      <c r="G96" s="331"/>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29"/>
      <c r="C106" s="329"/>
      <c r="D106" s="329"/>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CRkFxnDayX25A+6fX8Jy4FpIeliPGgtl8uxDg5YCLRLuhsZajbP2ezMXzK/iYHpsVziw1qYCoiVSWjMxP2APuA==" saltValue="zdljVa6LaHSxceYMg5Obpw==" spinCount="100000" sheet="1" objects="1" scenarios="1" selectLockedCells="1"/>
  <mergeCells count="99">
    <mergeCell ref="Y26:AC28"/>
    <mergeCell ref="C39:D39"/>
    <mergeCell ref="H30:L30"/>
    <mergeCell ref="C37:D37"/>
    <mergeCell ref="C33:D33"/>
    <mergeCell ref="C34:D34"/>
    <mergeCell ref="Y33:AC34"/>
    <mergeCell ref="C35:D35"/>
    <mergeCell ref="C36:D36"/>
    <mergeCell ref="C31:D31"/>
    <mergeCell ref="C32:D32"/>
    <mergeCell ref="C38:D38"/>
    <mergeCell ref="H29:L29"/>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5"/>
      <c r="K4" s="345"/>
      <c r="L4" s="345"/>
      <c r="M4" s="79"/>
      <c r="N4" s="21"/>
      <c r="O4" s="21"/>
      <c r="P4" s="21"/>
      <c r="Q4" s="21"/>
      <c r="R4" s="21"/>
      <c r="S4" s="21"/>
      <c r="T4" s="21"/>
      <c r="U4" s="22"/>
      <c r="V4" s="231"/>
    </row>
    <row r="5" spans="2:22" ht="14.15" x14ac:dyDescent="0.35">
      <c r="B5" s="21"/>
      <c r="C5" s="21"/>
      <c r="D5" s="21"/>
      <c r="E5" s="21"/>
      <c r="F5" s="21"/>
      <c r="G5" s="21"/>
      <c r="H5" s="39"/>
      <c r="I5" s="171"/>
      <c r="J5" s="345"/>
      <c r="K5" s="345"/>
      <c r="L5" s="345"/>
      <c r="M5" s="79"/>
      <c r="N5" s="23"/>
      <c r="O5" s="21"/>
      <c r="P5" s="21"/>
      <c r="Q5" s="21"/>
      <c r="R5" s="354"/>
      <c r="S5" s="354"/>
      <c r="T5" s="354"/>
      <c r="U5" s="354"/>
      <c r="V5" s="354"/>
    </row>
    <row r="6" spans="2:22" ht="14.15" x14ac:dyDescent="0.35">
      <c r="B6" s="343" t="s">
        <v>46</v>
      </c>
      <c r="C6" s="343"/>
      <c r="D6" s="23"/>
      <c r="E6" s="23"/>
      <c r="F6" s="23"/>
      <c r="G6" s="23"/>
      <c r="H6" s="26" t="s">
        <v>42</v>
      </c>
      <c r="J6" s="345"/>
      <c r="K6" s="345"/>
      <c r="L6" s="345"/>
      <c r="M6" s="17"/>
      <c r="N6" s="343"/>
      <c r="O6" s="343"/>
      <c r="P6" s="23"/>
      <c r="Q6" s="23"/>
      <c r="R6" s="23"/>
      <c r="S6" s="24"/>
      <c r="T6" s="24"/>
      <c r="U6" s="24"/>
      <c r="V6" s="24"/>
    </row>
    <row r="7" spans="2:22" ht="15.45" x14ac:dyDescent="0.35">
      <c r="B7" s="175" t="s">
        <v>116</v>
      </c>
      <c r="C7" s="175"/>
      <c r="D7" s="175"/>
      <c r="E7" s="175"/>
      <c r="F7" s="175"/>
      <c r="G7" s="193"/>
      <c r="H7" s="194"/>
      <c r="I7" s="195"/>
      <c r="J7" s="355"/>
      <c r="K7" s="355"/>
      <c r="L7" s="355"/>
      <c r="M7" s="17"/>
      <c r="N7" s="356"/>
      <c r="O7" s="356"/>
      <c r="P7" s="356"/>
      <c r="Q7" s="356"/>
      <c r="R7" s="356"/>
      <c r="S7" s="23"/>
      <c r="T7" s="21"/>
      <c r="U7" s="25"/>
      <c r="V7" s="25"/>
    </row>
    <row r="8" spans="2:22" x14ac:dyDescent="0.3">
      <c r="C8" s="27"/>
      <c r="D8" s="17"/>
      <c r="I8" s="170"/>
      <c r="J8" s="170"/>
      <c r="K8" s="170"/>
      <c r="L8" s="170"/>
      <c r="M8" s="17"/>
      <c r="N8" s="26"/>
      <c r="O8" s="27"/>
      <c r="P8" s="17"/>
      <c r="Q8" s="17"/>
      <c r="R8" s="17"/>
      <c r="S8" s="17"/>
      <c r="T8" s="232"/>
      <c r="U8" s="357"/>
      <c r="V8" s="357"/>
    </row>
    <row r="9" spans="2:22" ht="14.15" x14ac:dyDescent="0.3">
      <c r="B9" s="341" t="s">
        <v>110</v>
      </c>
      <c r="C9" s="341"/>
      <c r="D9" s="21"/>
      <c r="E9" s="21"/>
      <c r="F9" s="21"/>
      <c r="G9" s="21"/>
      <c r="H9" s="21"/>
      <c r="I9" s="21"/>
      <c r="J9" s="17"/>
      <c r="K9" s="17"/>
      <c r="L9" s="17"/>
      <c r="M9" s="17"/>
      <c r="N9" s="233"/>
      <c r="O9" s="233"/>
      <c r="P9" s="233"/>
      <c r="Q9" s="21"/>
      <c r="R9" s="21"/>
      <c r="S9" s="21"/>
      <c r="T9" s="21"/>
      <c r="U9" s="17"/>
      <c r="V9" s="17"/>
    </row>
    <row r="10" spans="2:22" x14ac:dyDescent="0.3">
      <c r="B10" s="358" t="s">
        <v>122</v>
      </c>
      <c r="C10" s="359"/>
      <c r="D10" s="359"/>
      <c r="E10" s="359"/>
      <c r="F10" s="359"/>
      <c r="G10" s="359"/>
      <c r="H10" s="359"/>
      <c r="I10" s="359"/>
      <c r="J10" s="359"/>
      <c r="K10" s="359"/>
      <c r="L10" s="359"/>
      <c r="M10" s="17"/>
      <c r="N10" s="362"/>
      <c r="O10" s="362"/>
      <c r="P10" s="362"/>
      <c r="Q10" s="362"/>
      <c r="R10" s="362"/>
      <c r="S10" s="362"/>
      <c r="T10" s="362"/>
      <c r="U10" s="362"/>
      <c r="V10" s="362"/>
    </row>
    <row r="11" spans="2:22" x14ac:dyDescent="0.3">
      <c r="B11" s="360"/>
      <c r="C11" s="361"/>
      <c r="D11" s="361"/>
      <c r="E11" s="361"/>
      <c r="F11" s="361"/>
      <c r="G11" s="361"/>
      <c r="H11" s="361"/>
      <c r="I11" s="361"/>
      <c r="J11" s="361"/>
      <c r="K11" s="361"/>
      <c r="L11" s="361"/>
      <c r="M11" s="17"/>
      <c r="N11" s="234"/>
      <c r="O11" s="234"/>
      <c r="P11" s="234"/>
      <c r="Q11" s="234"/>
      <c r="R11" s="234"/>
      <c r="S11" s="234"/>
      <c r="T11" s="234"/>
      <c r="U11" s="234"/>
      <c r="V11" s="234"/>
    </row>
    <row r="12" spans="2:22" x14ac:dyDescent="0.3">
      <c r="B12" s="360"/>
      <c r="C12" s="361"/>
      <c r="D12" s="361"/>
      <c r="E12" s="361"/>
      <c r="F12" s="361"/>
      <c r="G12" s="361"/>
      <c r="H12" s="361"/>
      <c r="I12" s="361"/>
      <c r="J12" s="361"/>
      <c r="K12" s="361"/>
      <c r="L12" s="361"/>
      <c r="M12" s="17"/>
      <c r="N12" s="234" t="s">
        <v>15</v>
      </c>
      <c r="O12" s="234"/>
      <c r="P12" s="234"/>
      <c r="Q12" s="234"/>
      <c r="R12" s="234"/>
      <c r="S12" s="234"/>
      <c r="T12" s="234"/>
      <c r="U12" s="234"/>
      <c r="V12" s="234"/>
    </row>
    <row r="13" spans="2:22" x14ac:dyDescent="0.3">
      <c r="B13" s="360"/>
      <c r="C13" s="361"/>
      <c r="D13" s="361"/>
      <c r="E13" s="361"/>
      <c r="F13" s="361"/>
      <c r="G13" s="361"/>
      <c r="H13" s="361"/>
      <c r="I13" s="361"/>
      <c r="J13" s="361"/>
      <c r="K13" s="361"/>
      <c r="L13" s="361"/>
      <c r="M13" s="17"/>
      <c r="N13" s="234"/>
      <c r="O13" s="234"/>
      <c r="P13" s="234"/>
      <c r="Q13" s="234"/>
      <c r="R13" s="234"/>
      <c r="S13" s="234"/>
      <c r="T13" s="234"/>
      <c r="U13" s="234"/>
      <c r="V13" s="234"/>
    </row>
    <row r="14" spans="2:22" x14ac:dyDescent="0.3">
      <c r="B14" s="29"/>
      <c r="C14" s="30"/>
      <c r="D14" s="363"/>
      <c r="E14" s="363"/>
      <c r="F14" s="363"/>
      <c r="G14" s="363"/>
      <c r="H14" s="363"/>
      <c r="I14" s="363"/>
      <c r="J14" s="363"/>
      <c r="K14" s="363"/>
      <c r="L14" s="363"/>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4" t="s">
        <v>69</v>
      </c>
      <c r="C24" s="364"/>
      <c r="D24" s="364"/>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0"/>
      <c r="I25" s="351"/>
      <c r="J25" s="351"/>
      <c r="K25" s="351"/>
      <c r="L25" s="351"/>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5" t="s">
        <v>70</v>
      </c>
      <c r="I26" s="366"/>
      <c r="J26" s="366"/>
      <c r="K26" s="366"/>
      <c r="L26" s="369"/>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67"/>
      <c r="I27" s="368"/>
      <c r="J27" s="368"/>
      <c r="K27" s="368"/>
      <c r="L27" s="370"/>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3" t="s">
        <v>105</v>
      </c>
      <c r="I32" s="374"/>
      <c r="J32" s="374"/>
      <c r="K32" s="374"/>
      <c r="L32" s="371"/>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5"/>
      <c r="I33" s="376"/>
      <c r="J33" s="376"/>
      <c r="K33" s="376"/>
      <c r="L33" s="372"/>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3" t="s">
        <v>101</v>
      </c>
      <c r="I38" s="374"/>
      <c r="J38" s="374"/>
      <c r="K38" s="374"/>
      <c r="L38" s="371"/>
      <c r="N38" s="377" t="s">
        <v>91</v>
      </c>
      <c r="O38" s="378"/>
      <c r="P38" s="379"/>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5"/>
      <c r="I39" s="376"/>
      <c r="J39" s="376"/>
      <c r="K39" s="376"/>
      <c r="L39" s="372"/>
      <c r="N39" s="380" t="s">
        <v>103</v>
      </c>
      <c r="O39" s="381"/>
      <c r="P39" s="381"/>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2" t="s">
        <v>85</v>
      </c>
      <c r="O41" s="382"/>
      <c r="P41" s="382"/>
      <c r="Q41" s="382"/>
      <c r="R41" s="382"/>
      <c r="S41" s="382"/>
      <c r="T41" s="382"/>
      <c r="U41" s="382"/>
      <c r="V41" s="382"/>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3"/>
      <c r="O42" s="383"/>
      <c r="P42" s="383"/>
      <c r="Q42" s="383"/>
      <c r="R42" s="383"/>
      <c r="S42" s="383"/>
      <c r="T42" s="383"/>
      <c r="U42" s="383"/>
      <c r="V42" s="383"/>
    </row>
    <row r="43" spans="2:22" ht="14.15" customHeight="1" thickBot="1" x14ac:dyDescent="0.35">
      <c r="B43" s="256">
        <f t="shared" si="2"/>
        <v>2043</v>
      </c>
      <c r="C43" s="293" t="s">
        <v>29</v>
      </c>
      <c r="D43" s="294"/>
      <c r="E43" s="111"/>
      <c r="F43" s="111"/>
      <c r="H43" s="182"/>
      <c r="L43" s="183"/>
      <c r="N43" s="383"/>
      <c r="O43" s="383"/>
      <c r="P43" s="383"/>
      <c r="Q43" s="383"/>
      <c r="R43" s="383"/>
      <c r="S43" s="383"/>
      <c r="T43" s="383"/>
      <c r="U43" s="383"/>
      <c r="V43" s="383"/>
    </row>
    <row r="44" spans="2:22" ht="14.15" customHeight="1" x14ac:dyDescent="0.3">
      <c r="B44" s="256">
        <f t="shared" si="2"/>
        <v>2044</v>
      </c>
      <c r="C44" s="293" t="s">
        <v>30</v>
      </c>
      <c r="D44" s="294"/>
      <c r="E44" s="111"/>
      <c r="F44" s="111"/>
      <c r="H44" s="373" t="s">
        <v>102</v>
      </c>
      <c r="I44" s="374"/>
      <c r="J44" s="374"/>
      <c r="K44" s="374"/>
      <c r="L44" s="371"/>
      <c r="N44" s="383"/>
      <c r="O44" s="383"/>
      <c r="P44" s="383"/>
      <c r="Q44" s="383"/>
      <c r="R44" s="383"/>
      <c r="S44" s="383"/>
      <c r="T44" s="383"/>
      <c r="U44" s="383"/>
      <c r="V44" s="383"/>
    </row>
    <row r="45" spans="2:22" ht="14.15" customHeight="1" x14ac:dyDescent="0.3">
      <c r="B45" s="214">
        <f t="shared" si="2"/>
        <v>2045</v>
      </c>
      <c r="C45" s="295" t="s">
        <v>31</v>
      </c>
      <c r="D45" s="296"/>
      <c r="E45" s="111"/>
      <c r="F45" s="111"/>
      <c r="H45" s="375"/>
      <c r="I45" s="376"/>
      <c r="J45" s="376"/>
      <c r="K45" s="376"/>
      <c r="L45" s="372"/>
      <c r="N45" s="383"/>
      <c r="O45" s="383"/>
      <c r="P45" s="383"/>
      <c r="Q45" s="383"/>
      <c r="R45" s="383"/>
      <c r="S45" s="383"/>
      <c r="T45" s="383"/>
      <c r="U45" s="383"/>
      <c r="V45" s="383"/>
    </row>
    <row r="46" spans="2:22" ht="14.15" customHeight="1" x14ac:dyDescent="0.3">
      <c r="B46" s="266">
        <f t="shared" si="2"/>
        <v>2046</v>
      </c>
      <c r="C46" s="293" t="s">
        <v>68</v>
      </c>
      <c r="D46" s="294"/>
      <c r="E46" s="111"/>
      <c r="F46" s="111"/>
      <c r="H46" s="267"/>
      <c r="I46" s="268"/>
      <c r="L46" s="269"/>
      <c r="N46" s="383"/>
      <c r="O46" s="383"/>
      <c r="P46" s="383"/>
      <c r="Q46" s="383"/>
      <c r="R46" s="383"/>
      <c r="S46" s="383"/>
      <c r="T46" s="383"/>
      <c r="U46" s="383"/>
      <c r="V46" s="383"/>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3"/>
      <c r="O47" s="383"/>
      <c r="P47" s="383"/>
      <c r="Q47" s="383"/>
      <c r="R47" s="383"/>
      <c r="S47" s="383"/>
      <c r="T47" s="383"/>
      <c r="U47" s="383"/>
      <c r="V47" s="383"/>
    </row>
    <row r="48" spans="2:22" ht="14.15" customHeight="1" thickBot="1" x14ac:dyDescent="0.35">
      <c r="B48" s="266">
        <f t="shared" si="2"/>
        <v>2048</v>
      </c>
      <c r="C48" s="293" t="s">
        <v>66</v>
      </c>
      <c r="D48" s="294"/>
      <c r="E48" s="111"/>
      <c r="F48" s="111"/>
      <c r="H48" s="307" t="s">
        <v>71</v>
      </c>
      <c r="I48" s="384"/>
      <c r="J48" s="114">
        <f>IF(E20=0,0,-E24/((E56-E22)/E20))</f>
        <v>5.4736915270730524</v>
      </c>
      <c r="K48" s="114">
        <f>IF(F20=0,0,-F24/((F56-F22)/F20))</f>
        <v>3.7014740815463214</v>
      </c>
      <c r="L48" s="119" t="s">
        <v>20</v>
      </c>
      <c r="N48" s="383"/>
      <c r="O48" s="383"/>
      <c r="P48" s="383"/>
      <c r="Q48" s="383"/>
      <c r="R48" s="383"/>
      <c r="S48" s="383"/>
      <c r="T48" s="383"/>
      <c r="U48" s="383"/>
      <c r="V48" s="383"/>
    </row>
    <row r="49" spans="2:22" ht="14.15" customHeight="1" thickBot="1" x14ac:dyDescent="0.35">
      <c r="B49" s="266">
        <f t="shared" si="2"/>
        <v>2049</v>
      </c>
      <c r="C49" s="293" t="s">
        <v>65</v>
      </c>
      <c r="D49" s="294"/>
      <c r="E49" s="111"/>
      <c r="F49" s="111"/>
      <c r="H49" s="184"/>
      <c r="I49" s="185"/>
      <c r="J49" s="185"/>
      <c r="K49" s="185"/>
      <c r="L49" s="186"/>
      <c r="N49" s="383"/>
      <c r="O49" s="383"/>
      <c r="P49" s="383"/>
      <c r="Q49" s="383"/>
      <c r="R49" s="383"/>
      <c r="S49" s="383"/>
      <c r="T49" s="383"/>
      <c r="U49" s="383"/>
      <c r="V49" s="383"/>
    </row>
    <row r="50" spans="2:22" ht="14.15" customHeight="1" x14ac:dyDescent="0.3">
      <c r="B50" s="216">
        <f t="shared" si="2"/>
        <v>2050</v>
      </c>
      <c r="C50" s="295" t="s">
        <v>64</v>
      </c>
      <c r="D50" s="296"/>
      <c r="E50" s="111"/>
      <c r="F50" s="111"/>
      <c r="G50" s="17"/>
      <c r="H50" s="365" t="s">
        <v>72</v>
      </c>
      <c r="I50" s="366"/>
      <c r="J50" s="366"/>
      <c r="K50" s="366"/>
      <c r="L50" s="369"/>
      <c r="N50" s="383"/>
      <c r="O50" s="383"/>
      <c r="P50" s="383"/>
      <c r="Q50" s="383"/>
      <c r="R50" s="383"/>
      <c r="S50" s="383"/>
      <c r="T50" s="383"/>
      <c r="U50" s="383"/>
      <c r="V50" s="383"/>
    </row>
    <row r="51" spans="2:22" ht="14.15" customHeight="1" x14ac:dyDescent="0.3">
      <c r="B51" s="266">
        <f t="shared" si="2"/>
        <v>2051</v>
      </c>
      <c r="C51" s="293" t="s">
        <v>63</v>
      </c>
      <c r="D51" s="294"/>
      <c r="E51" s="111"/>
      <c r="F51" s="111"/>
      <c r="G51" s="17"/>
      <c r="H51" s="367"/>
      <c r="I51" s="368"/>
      <c r="J51" s="368"/>
      <c r="K51" s="368"/>
      <c r="L51" s="370"/>
      <c r="N51" s="383"/>
      <c r="O51" s="383"/>
      <c r="P51" s="383"/>
      <c r="Q51" s="383"/>
      <c r="R51" s="383"/>
      <c r="S51" s="383"/>
      <c r="T51" s="383"/>
      <c r="U51" s="383"/>
      <c r="V51" s="383"/>
    </row>
    <row r="52" spans="2:22" ht="14.15" customHeight="1" x14ac:dyDescent="0.3">
      <c r="B52" s="266">
        <f t="shared" si="2"/>
        <v>2052</v>
      </c>
      <c r="C52" s="293" t="s">
        <v>62</v>
      </c>
      <c r="D52" s="294"/>
      <c r="E52" s="111"/>
      <c r="F52" s="111"/>
      <c r="G52" s="17"/>
      <c r="H52" s="182"/>
      <c r="L52" s="183"/>
      <c r="N52" s="383"/>
      <c r="O52" s="383"/>
      <c r="P52" s="383"/>
      <c r="Q52" s="383"/>
      <c r="R52" s="383"/>
      <c r="S52" s="383"/>
      <c r="T52" s="383"/>
      <c r="U52" s="383"/>
      <c r="V52" s="383"/>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3"/>
      <c r="O53" s="383"/>
      <c r="P53" s="383"/>
      <c r="Q53" s="383"/>
      <c r="R53" s="383"/>
      <c r="S53" s="383"/>
      <c r="T53" s="383"/>
      <c r="U53" s="383"/>
      <c r="V53" s="383"/>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3"/>
      <c r="O54" s="383"/>
      <c r="P54" s="383"/>
      <c r="Q54" s="383"/>
      <c r="R54" s="383"/>
      <c r="S54" s="383"/>
      <c r="T54" s="383"/>
      <c r="U54" s="383"/>
      <c r="V54" s="383"/>
    </row>
    <row r="55" spans="2:22" ht="14.15" customHeight="1" thickBot="1" x14ac:dyDescent="0.35">
      <c r="B55" s="266">
        <f t="shared" si="2"/>
        <v>2055</v>
      </c>
      <c r="C55" s="293" t="s">
        <v>59</v>
      </c>
      <c r="D55" s="294"/>
      <c r="E55" s="111"/>
      <c r="F55" s="111"/>
      <c r="G55" s="17"/>
      <c r="H55" s="184"/>
      <c r="I55" s="185"/>
      <c r="J55" s="185"/>
      <c r="K55" s="185"/>
      <c r="L55" s="186"/>
      <c r="N55" s="383"/>
      <c r="O55" s="383"/>
      <c r="P55" s="383"/>
      <c r="Q55" s="383"/>
      <c r="R55" s="383"/>
      <c r="S55" s="383"/>
      <c r="T55" s="383"/>
      <c r="U55" s="383"/>
      <c r="V55" s="383"/>
    </row>
    <row r="56" spans="2:22" ht="17.600000000000001" customHeight="1" x14ac:dyDescent="0.3">
      <c r="B56" s="17"/>
      <c r="C56" s="385" t="s">
        <v>0</v>
      </c>
      <c r="D56" s="386"/>
      <c r="E56" s="169">
        <f>SUM(E26:E55)</f>
        <v>675480</v>
      </c>
      <c r="F56" s="169">
        <f>SUM(F26:F55)</f>
        <v>1339240</v>
      </c>
      <c r="G56" s="17"/>
      <c r="N56" s="383"/>
      <c r="O56" s="383"/>
      <c r="P56" s="383"/>
      <c r="Q56" s="383"/>
      <c r="R56" s="383"/>
      <c r="S56" s="383"/>
      <c r="T56" s="383"/>
      <c r="U56" s="383"/>
      <c r="V56" s="383"/>
    </row>
    <row r="57" spans="2:22" x14ac:dyDescent="0.3">
      <c r="C57" s="17"/>
      <c r="D57" s="17"/>
      <c r="E57" s="17"/>
      <c r="F57" s="17"/>
      <c r="G57" s="17"/>
      <c r="N57" s="383"/>
      <c r="O57" s="383"/>
      <c r="P57" s="383"/>
      <c r="Q57" s="383"/>
      <c r="R57" s="383"/>
      <c r="S57" s="383"/>
      <c r="T57" s="383"/>
      <c r="U57" s="383"/>
      <c r="V57" s="383"/>
    </row>
    <row r="58" spans="2:22" x14ac:dyDescent="0.3">
      <c r="C58" s="17"/>
      <c r="D58" s="17"/>
      <c r="E58" s="17"/>
      <c r="F58" s="17"/>
      <c r="G58" s="17"/>
      <c r="H58" s="188"/>
      <c r="I58" s="122"/>
      <c r="J58" s="122"/>
      <c r="K58" s="80" t="s">
        <v>43</v>
      </c>
      <c r="N58" s="383"/>
      <c r="O58" s="383"/>
      <c r="P58" s="383"/>
      <c r="Q58" s="383"/>
      <c r="R58" s="383"/>
      <c r="S58" s="383"/>
      <c r="T58" s="383"/>
      <c r="U58" s="383"/>
      <c r="V58" s="383"/>
    </row>
    <row r="59" spans="2:22" x14ac:dyDescent="0.3">
      <c r="C59" s="17"/>
      <c r="D59" s="17"/>
      <c r="E59" s="17"/>
      <c r="F59" s="17"/>
      <c r="G59" s="17"/>
      <c r="I59" s="77"/>
      <c r="J59" s="77"/>
      <c r="K59" s="115"/>
      <c r="N59" s="383"/>
      <c r="O59" s="383"/>
      <c r="P59" s="383"/>
      <c r="Q59" s="383"/>
      <c r="R59" s="383"/>
      <c r="S59" s="383"/>
      <c r="T59" s="383"/>
      <c r="U59" s="383"/>
      <c r="V59" s="383"/>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2"/>
      <c r="J4" s="432"/>
      <c r="K4" s="432"/>
      <c r="L4" s="79"/>
      <c r="M4" s="6" t="s">
        <v>47</v>
      </c>
      <c r="N4" s="6"/>
      <c r="O4" s="6"/>
      <c r="P4" s="6"/>
      <c r="Q4" s="6"/>
      <c r="R4" s="6"/>
      <c r="S4" s="6"/>
      <c r="T4" s="1"/>
      <c r="U4" s="12"/>
    </row>
    <row r="5" spans="2:21" ht="12.75" customHeight="1" x14ac:dyDescent="0.35">
      <c r="B5" s="21"/>
      <c r="C5" s="21"/>
      <c r="D5" s="21"/>
      <c r="E5" s="21"/>
      <c r="F5" s="21"/>
      <c r="G5" s="21"/>
      <c r="H5" s="39">
        <v>0</v>
      </c>
      <c r="I5" s="432"/>
      <c r="J5" s="432"/>
      <c r="K5" s="432"/>
      <c r="L5" s="79"/>
      <c r="M5" s="7"/>
      <c r="N5" s="6"/>
      <c r="O5" s="6"/>
      <c r="P5" s="6"/>
      <c r="Q5" s="338"/>
      <c r="R5" s="338"/>
      <c r="S5" s="338"/>
      <c r="T5" s="338"/>
      <c r="U5" s="338"/>
    </row>
    <row r="6" spans="2:21" ht="3" customHeight="1" x14ac:dyDescent="0.3">
      <c r="B6" s="21"/>
      <c r="C6" s="21"/>
      <c r="D6" s="21"/>
      <c r="E6" s="21"/>
      <c r="F6" s="21"/>
      <c r="G6" s="21"/>
      <c r="H6" s="39"/>
      <c r="I6" s="39"/>
      <c r="J6" s="39"/>
      <c r="K6" s="39"/>
      <c r="L6" s="17"/>
      <c r="M6" s="6"/>
      <c r="N6" s="6"/>
      <c r="O6" s="6"/>
      <c r="P6" s="6"/>
      <c r="Q6" s="338"/>
      <c r="R6" s="338"/>
      <c r="S6" s="338"/>
      <c r="T6" s="338"/>
      <c r="U6" s="338"/>
    </row>
    <row r="7" spans="2:21" ht="12.75" customHeight="1" x14ac:dyDescent="0.35">
      <c r="B7" s="343" t="s">
        <v>46</v>
      </c>
      <c r="C7" s="343"/>
      <c r="D7" s="23"/>
      <c r="E7" s="23"/>
      <c r="F7" s="23"/>
      <c r="G7" s="23"/>
      <c r="H7" s="24"/>
      <c r="I7" s="39"/>
      <c r="J7" s="39"/>
      <c r="K7" s="39"/>
      <c r="L7" s="17"/>
      <c r="M7" s="339" t="s">
        <v>46</v>
      </c>
      <c r="N7" s="339"/>
      <c r="O7" s="7"/>
      <c r="P7" s="7"/>
      <c r="Q7" s="7"/>
      <c r="R7" s="11"/>
      <c r="S7" s="11"/>
      <c r="T7" s="11"/>
      <c r="U7" s="11"/>
    </row>
    <row r="8" spans="2:21" ht="12.75" customHeight="1" x14ac:dyDescent="0.35">
      <c r="B8" s="427" t="s">
        <v>92</v>
      </c>
      <c r="C8" s="427"/>
      <c r="D8" s="427"/>
      <c r="E8" s="427"/>
      <c r="F8" s="427"/>
      <c r="G8" s="427"/>
      <c r="H8" s="23"/>
      <c r="I8" s="21"/>
      <c r="J8" s="25"/>
      <c r="K8" s="25"/>
      <c r="L8" s="17"/>
      <c r="M8" s="428" t="str">
        <f>B8</f>
        <v>Liiketilasijoittajat Oy</v>
      </c>
      <c r="N8" s="428"/>
      <c r="O8" s="428"/>
      <c r="P8" s="428"/>
      <c r="Q8" s="428"/>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27" t="s">
        <v>84</v>
      </c>
      <c r="C10" s="427"/>
      <c r="D10" s="427"/>
      <c r="E10" s="427"/>
      <c r="F10" s="427"/>
      <c r="G10" s="427"/>
      <c r="K10" s="78"/>
      <c r="L10" s="17"/>
      <c r="M10" s="428" t="str">
        <f>B10</f>
        <v>Yritystulkki</v>
      </c>
      <c r="N10" s="428"/>
      <c r="O10" s="428"/>
      <c r="P10" s="428"/>
      <c r="Q10" s="428"/>
      <c r="R10" s="38"/>
      <c r="S10" s="38"/>
      <c r="T10" s="38"/>
      <c r="U10" s="91">
        <f>K63</f>
        <v>0</v>
      </c>
    </row>
    <row r="11" spans="2:21" ht="18" customHeight="1" x14ac:dyDescent="0.3">
      <c r="B11" s="341" t="s">
        <v>86</v>
      </c>
      <c r="C11" s="341"/>
      <c r="D11" s="21"/>
      <c r="E11" s="21"/>
      <c r="F11" s="21"/>
      <c r="G11" s="21"/>
      <c r="H11" s="21"/>
      <c r="I11" s="21"/>
      <c r="J11" s="17"/>
      <c r="K11" s="17"/>
      <c r="L11" s="17"/>
      <c r="M11" s="429" t="s">
        <v>88</v>
      </c>
      <c r="N11" s="429"/>
      <c r="O11" s="6"/>
      <c r="P11" s="6"/>
      <c r="Q11" s="6"/>
      <c r="R11" s="6"/>
      <c r="S11" s="6"/>
      <c r="T11" s="5"/>
      <c r="U11" s="5"/>
    </row>
    <row r="12" spans="2:21" ht="13.4" customHeight="1" x14ac:dyDescent="0.3">
      <c r="B12" s="430" t="s">
        <v>97</v>
      </c>
      <c r="C12" s="431"/>
      <c r="D12" s="431"/>
      <c r="E12" s="431"/>
      <c r="F12" s="431"/>
      <c r="G12" s="431"/>
      <c r="H12" s="431"/>
      <c r="I12" s="431"/>
      <c r="J12" s="431"/>
      <c r="K12" s="431"/>
      <c r="L12" s="17"/>
      <c r="M12" s="342"/>
      <c r="N12" s="342"/>
      <c r="O12" s="342"/>
      <c r="P12" s="342"/>
      <c r="Q12" s="342"/>
      <c r="R12" s="342"/>
      <c r="S12" s="342"/>
      <c r="T12" s="342"/>
      <c r="U12" s="342"/>
    </row>
    <row r="13" spans="2:21" ht="13.4" customHeight="1" x14ac:dyDescent="0.3">
      <c r="B13" s="435" t="s">
        <v>96</v>
      </c>
      <c r="C13" s="436"/>
      <c r="D13" s="436"/>
      <c r="E13" s="436"/>
      <c r="F13" s="436"/>
      <c r="G13" s="436"/>
      <c r="H13" s="436"/>
      <c r="I13" s="436"/>
      <c r="J13" s="436"/>
      <c r="K13" s="436"/>
      <c r="L13" s="17"/>
      <c r="M13" s="437"/>
      <c r="N13" s="437"/>
      <c r="O13" s="437"/>
      <c r="P13" s="437"/>
      <c r="Q13" s="437"/>
      <c r="R13" s="437"/>
      <c r="S13" s="437"/>
      <c r="T13" s="437"/>
      <c r="U13" s="437"/>
    </row>
    <row r="14" spans="2:21" ht="13.4" customHeight="1" x14ac:dyDescent="0.3">
      <c r="B14" s="435" t="s">
        <v>125</v>
      </c>
      <c r="C14" s="436"/>
      <c r="D14" s="436"/>
      <c r="E14" s="436"/>
      <c r="F14" s="436"/>
      <c r="G14" s="436"/>
      <c r="H14" s="436"/>
      <c r="I14" s="436"/>
      <c r="J14" s="436"/>
      <c r="K14" s="436"/>
      <c r="L14" s="17"/>
      <c r="M14" s="437"/>
      <c r="N14" s="437"/>
      <c r="O14" s="437"/>
      <c r="P14" s="437"/>
      <c r="Q14" s="437"/>
      <c r="R14" s="437"/>
      <c r="S14" s="437"/>
      <c r="T14" s="437"/>
      <c r="U14" s="437"/>
    </row>
    <row r="15" spans="2:21" ht="13.4" customHeight="1" x14ac:dyDescent="0.3">
      <c r="B15" s="435" t="s">
        <v>126</v>
      </c>
      <c r="C15" s="436"/>
      <c r="D15" s="436"/>
      <c r="E15" s="436"/>
      <c r="F15" s="436"/>
      <c r="G15" s="436"/>
      <c r="H15" s="436"/>
      <c r="I15" s="436"/>
      <c r="J15" s="436"/>
      <c r="K15" s="436"/>
      <c r="L15" s="17"/>
      <c r="M15" s="437"/>
      <c r="N15" s="437"/>
      <c r="O15" s="437"/>
      <c r="P15" s="437"/>
      <c r="Q15" s="437"/>
      <c r="R15" s="437"/>
      <c r="S15" s="437"/>
      <c r="T15" s="437"/>
      <c r="U15" s="437"/>
    </row>
    <row r="16" spans="2:21" ht="12.75" customHeight="1" x14ac:dyDescent="0.3">
      <c r="B16" s="29"/>
      <c r="C16" s="30"/>
      <c r="D16" s="363"/>
      <c r="E16" s="363"/>
      <c r="F16" s="363"/>
      <c r="G16" s="363"/>
      <c r="H16" s="363"/>
      <c r="I16" s="363"/>
      <c r="J16" s="363"/>
      <c r="K16" s="363"/>
      <c r="L16" s="17"/>
      <c r="M16" s="64">
        <f t="shared" ref="M16" si="0">B16</f>
        <v>0</v>
      </c>
      <c r="N16" s="64"/>
      <c r="O16" s="64"/>
      <c r="P16" s="64"/>
      <c r="Q16" s="64"/>
      <c r="R16" s="64"/>
      <c r="S16" s="64"/>
      <c r="T16" s="64"/>
      <c r="U16" s="64"/>
    </row>
    <row r="17" spans="2:22" s="31" customFormat="1" ht="18" customHeight="1" x14ac:dyDescent="0.3">
      <c r="B17" s="420" t="s">
        <v>1</v>
      </c>
      <c r="C17" s="420"/>
      <c r="D17" s="420"/>
      <c r="E17" s="420"/>
      <c r="F17" s="42"/>
      <c r="G17" s="42"/>
      <c r="H17" s="351"/>
      <c r="I17" s="351"/>
      <c r="J17" s="351"/>
      <c r="K17" s="351"/>
      <c r="L17" s="22"/>
      <c r="M17" s="433" t="s">
        <v>104</v>
      </c>
      <c r="N17" s="433"/>
      <c r="O17" s="433"/>
      <c r="P17" s="433"/>
      <c r="Q17" s="93"/>
      <c r="R17" s="433" t="s">
        <v>87</v>
      </c>
      <c r="S17" s="433"/>
      <c r="T17" s="433"/>
      <c r="U17" s="433"/>
    </row>
    <row r="18" spans="2:22" ht="13.5" customHeight="1" thickBot="1" x14ac:dyDescent="0.35">
      <c r="K18" s="69"/>
      <c r="L18" s="17"/>
      <c r="Q18" s="59">
        <v>0</v>
      </c>
    </row>
    <row r="19" spans="2:22" ht="12.75" customHeight="1" x14ac:dyDescent="0.3">
      <c r="B19" s="416" t="s">
        <v>89</v>
      </c>
      <c r="C19" s="416"/>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5" t="s">
        <v>80</v>
      </c>
      <c r="C21" s="415"/>
      <c r="D21" s="67">
        <v>15</v>
      </c>
      <c r="E21" s="17" t="s">
        <v>15</v>
      </c>
      <c r="F21" s="17"/>
      <c r="H21" s="417" t="s">
        <v>74</v>
      </c>
      <c r="I21" s="418"/>
      <c r="J21" s="418"/>
      <c r="K21" s="419"/>
      <c r="L21" s="17"/>
      <c r="M21" s="86" t="s">
        <v>54</v>
      </c>
      <c r="N21" s="3"/>
      <c r="O21" s="5"/>
      <c r="P21" s="95">
        <f>P22*P23*P24</f>
        <v>0</v>
      </c>
      <c r="Q21" s="59"/>
      <c r="R21" s="81"/>
      <c r="S21" s="37"/>
      <c r="T21" s="37"/>
      <c r="U21" s="82"/>
    </row>
    <row r="22" spans="2:22" ht="13.5" customHeight="1" x14ac:dyDescent="0.3">
      <c r="B22" s="17"/>
      <c r="C22" s="17"/>
      <c r="D22" s="22"/>
      <c r="E22" s="17"/>
      <c r="F22" s="17"/>
      <c r="H22" s="403" t="s">
        <v>90</v>
      </c>
      <c r="I22" s="404"/>
      <c r="J22" s="404"/>
      <c r="K22" s="405"/>
      <c r="L22" s="17"/>
      <c r="M22" s="87" t="s">
        <v>100</v>
      </c>
      <c r="N22" s="9"/>
      <c r="O22" s="5"/>
      <c r="P22" s="94">
        <v>0</v>
      </c>
      <c r="Q22" s="59"/>
      <c r="R22" s="81"/>
      <c r="S22" s="37"/>
      <c r="T22" s="37"/>
      <c r="U22" s="82"/>
    </row>
    <row r="23" spans="2:22" ht="13.5" customHeight="1" thickBot="1" x14ac:dyDescent="0.35">
      <c r="B23" s="415" t="s">
        <v>16</v>
      </c>
      <c r="C23" s="415"/>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0" t="s">
        <v>17</v>
      </c>
      <c r="I24" s="414"/>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4" t="s">
        <v>69</v>
      </c>
      <c r="C25" s="434"/>
      <c r="D25" s="434"/>
      <c r="E25" s="100">
        <v>-550000</v>
      </c>
      <c r="F25" s="17"/>
      <c r="H25" s="131"/>
      <c r="I25" s="402"/>
      <c r="J25" s="402"/>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3"/>
      <c r="J26" s="413"/>
      <c r="K26" s="72"/>
      <c r="L26" s="17"/>
      <c r="M26" s="86" t="s">
        <v>56</v>
      </c>
      <c r="N26" s="3"/>
      <c r="O26" s="5"/>
      <c r="P26" s="98">
        <f>SUM(P27:P30)</f>
        <v>4000</v>
      </c>
      <c r="Q26" s="59"/>
      <c r="R26" s="81"/>
      <c r="S26" s="37"/>
      <c r="T26" s="37"/>
      <c r="U26" s="82"/>
    </row>
    <row r="27" spans="2:22" ht="13.5" customHeight="1" x14ac:dyDescent="0.3">
      <c r="B27" s="217">
        <v>2026</v>
      </c>
      <c r="C27" s="388" t="s">
        <v>32</v>
      </c>
      <c r="D27" s="389"/>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88" t="s">
        <v>33</v>
      </c>
      <c r="D28" s="389"/>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88" t="s">
        <v>34</v>
      </c>
      <c r="D29" s="389"/>
      <c r="E29" s="47">
        <v>55800</v>
      </c>
      <c r="F29" s="17"/>
      <c r="H29" s="403" t="s">
        <v>41</v>
      </c>
      <c r="I29" s="404"/>
      <c r="J29" s="404"/>
      <c r="K29" s="405"/>
      <c r="L29" s="17"/>
      <c r="M29" s="89" t="s">
        <v>9</v>
      </c>
      <c r="N29" s="63"/>
      <c r="O29" s="63"/>
      <c r="P29" s="94">
        <v>4000</v>
      </c>
      <c r="Q29" s="59"/>
      <c r="R29" s="81"/>
      <c r="S29" s="37"/>
      <c r="T29" s="37"/>
      <c r="U29" s="82"/>
    </row>
    <row r="30" spans="2:22" ht="13.5" customHeight="1" thickBot="1" x14ac:dyDescent="0.35">
      <c r="B30" s="218">
        <f t="shared" si="1"/>
        <v>2029</v>
      </c>
      <c r="C30" s="388" t="s">
        <v>35</v>
      </c>
      <c r="D30" s="389"/>
      <c r="E30" s="47">
        <v>55800</v>
      </c>
      <c r="F30" s="17"/>
      <c r="H30" s="127"/>
      <c r="I30" s="406"/>
      <c r="J30" s="406"/>
      <c r="K30" s="129"/>
      <c r="L30" s="17"/>
      <c r="M30" s="89" t="s">
        <v>10</v>
      </c>
      <c r="N30" s="10"/>
      <c r="O30" s="10"/>
      <c r="P30" s="94">
        <v>0</v>
      </c>
      <c r="Q30" s="59"/>
      <c r="R30" s="81"/>
      <c r="S30" s="37"/>
      <c r="T30" s="37"/>
      <c r="U30" s="82"/>
    </row>
    <row r="31" spans="2:22" ht="13.5" customHeight="1" thickBot="1" x14ac:dyDescent="0.35">
      <c r="B31" s="219">
        <f t="shared" si="1"/>
        <v>2030</v>
      </c>
      <c r="C31" s="388" t="s">
        <v>36</v>
      </c>
      <c r="D31" s="389"/>
      <c r="E31" s="47">
        <v>55800</v>
      </c>
      <c r="F31" s="17"/>
      <c r="H31" s="400" t="s">
        <v>19</v>
      </c>
      <c r="I31" s="414"/>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88" t="s">
        <v>37</v>
      </c>
      <c r="D32" s="389"/>
      <c r="E32" s="47">
        <v>55800</v>
      </c>
      <c r="F32" s="17"/>
      <c r="H32" s="131"/>
      <c r="I32" s="402"/>
      <c r="J32" s="402"/>
      <c r="K32" s="132"/>
      <c r="L32" s="17"/>
      <c r="M32" s="90" t="s">
        <v>3</v>
      </c>
      <c r="N32" s="4"/>
      <c r="O32" s="5"/>
      <c r="P32" s="94">
        <v>0</v>
      </c>
      <c r="Q32" s="59"/>
      <c r="R32" s="81"/>
      <c r="S32" s="37"/>
      <c r="T32" s="37"/>
      <c r="U32" s="82"/>
    </row>
    <row r="33" spans="2:21" ht="13.5" customHeight="1" thickBot="1" x14ac:dyDescent="0.35">
      <c r="B33" s="218">
        <f t="shared" si="1"/>
        <v>2032</v>
      </c>
      <c r="C33" s="388" t="s">
        <v>38</v>
      </c>
      <c r="D33" s="389"/>
      <c r="E33" s="47">
        <v>55800</v>
      </c>
      <c r="F33" s="17"/>
      <c r="H33" s="71"/>
      <c r="I33" s="413"/>
      <c r="J33" s="413"/>
      <c r="K33" s="72"/>
      <c r="L33" s="17"/>
      <c r="M33" s="90" t="s">
        <v>4</v>
      </c>
      <c r="N33" s="4"/>
      <c r="O33" s="5"/>
      <c r="P33" s="94">
        <v>0</v>
      </c>
      <c r="Q33" s="59"/>
      <c r="R33" s="81"/>
      <c r="S33" s="37"/>
      <c r="T33" s="37"/>
      <c r="U33" s="82"/>
    </row>
    <row r="34" spans="2:21" ht="13.5" customHeight="1" x14ac:dyDescent="0.3">
      <c r="B34" s="218">
        <f t="shared" si="1"/>
        <v>2033</v>
      </c>
      <c r="C34" s="388" t="s">
        <v>39</v>
      </c>
      <c r="D34" s="389"/>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88" t="s">
        <v>40</v>
      </c>
      <c r="D35" s="389"/>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397" t="s">
        <v>21</v>
      </c>
      <c r="D36" s="398"/>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88" t="s">
        <v>22</v>
      </c>
      <c r="D37" s="389"/>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88" t="s">
        <v>23</v>
      </c>
      <c r="D38" s="389"/>
      <c r="E38" s="47">
        <v>55800</v>
      </c>
      <c r="F38" s="17"/>
      <c r="H38" s="127"/>
      <c r="I38" s="406"/>
      <c r="J38" s="406"/>
      <c r="K38" s="129"/>
      <c r="M38" s="138" t="s">
        <v>2</v>
      </c>
      <c r="N38" s="139"/>
      <c r="O38" s="139"/>
      <c r="P38" s="94">
        <v>3200</v>
      </c>
      <c r="Q38" s="59"/>
      <c r="R38" s="81" t="s">
        <v>95</v>
      </c>
      <c r="S38" s="37"/>
      <c r="T38" s="37"/>
      <c r="U38" s="82"/>
    </row>
    <row r="39" spans="2:21" ht="13.5" customHeight="1" thickBot="1" x14ac:dyDescent="0.35">
      <c r="B39" s="218">
        <f t="shared" si="1"/>
        <v>2038</v>
      </c>
      <c r="C39" s="388" t="s">
        <v>25</v>
      </c>
      <c r="D39" s="389"/>
      <c r="E39" s="47">
        <v>55800</v>
      </c>
      <c r="F39" s="17"/>
      <c r="H39" s="400" t="s">
        <v>18</v>
      </c>
      <c r="I39" s="414"/>
      <c r="J39" s="70">
        <f>IF(D21=0,0,IF(D23&gt;0,0,(E57/D21)-PMT(D19,D21,E25)))</f>
        <v>0</v>
      </c>
      <c r="K39" s="130" t="s">
        <v>44</v>
      </c>
      <c r="M39" s="421" t="s">
        <v>91</v>
      </c>
      <c r="N39" s="422"/>
      <c r="O39" s="423"/>
      <c r="P39" s="116">
        <f>P20+P21+P25+P26+P31</f>
        <v>10200</v>
      </c>
      <c r="Q39" s="59"/>
      <c r="R39" s="81"/>
      <c r="S39" s="37"/>
      <c r="T39" s="37"/>
      <c r="U39" s="82"/>
    </row>
    <row r="40" spans="2:21" ht="13.5" customHeight="1" thickBot="1" x14ac:dyDescent="0.35">
      <c r="B40" s="218">
        <f t="shared" si="1"/>
        <v>2039</v>
      </c>
      <c r="C40" s="388" t="s">
        <v>24</v>
      </c>
      <c r="D40" s="389"/>
      <c r="E40" s="47">
        <v>55800</v>
      </c>
      <c r="F40" s="17"/>
      <c r="H40" s="131"/>
      <c r="I40" s="402"/>
      <c r="J40" s="402"/>
      <c r="K40" s="132"/>
      <c r="M40" s="424" t="s">
        <v>103</v>
      </c>
      <c r="N40" s="425"/>
      <c r="O40" s="426"/>
      <c r="P40" s="117">
        <f>P19-P39</f>
        <v>55800</v>
      </c>
      <c r="R40" s="83"/>
      <c r="S40" s="84"/>
      <c r="T40" s="84"/>
      <c r="U40" s="85"/>
    </row>
    <row r="41" spans="2:21" ht="13.4" customHeight="1" thickBot="1" x14ac:dyDescent="0.35">
      <c r="B41" s="219">
        <f t="shared" si="1"/>
        <v>2040</v>
      </c>
      <c r="C41" s="397" t="s">
        <v>26</v>
      </c>
      <c r="D41" s="398"/>
      <c r="E41" s="47">
        <v>155800</v>
      </c>
      <c r="F41" s="17"/>
      <c r="H41" s="71"/>
      <c r="I41" s="413"/>
      <c r="J41" s="413"/>
      <c r="K41" s="72"/>
      <c r="M41" s="99" t="s">
        <v>85</v>
      </c>
    </row>
    <row r="42" spans="2:21" ht="13.5" customHeight="1" x14ac:dyDescent="0.3">
      <c r="B42" s="218">
        <f t="shared" si="1"/>
        <v>2041</v>
      </c>
      <c r="C42" s="388" t="s">
        <v>27</v>
      </c>
      <c r="D42" s="389"/>
      <c r="E42" s="47">
        <v>0</v>
      </c>
      <c r="F42" s="17"/>
      <c r="H42" s="287" t="s">
        <v>102</v>
      </c>
      <c r="I42" s="288"/>
      <c r="J42" s="288"/>
      <c r="K42" s="317"/>
      <c r="M42" s="411"/>
      <c r="N42" s="411"/>
      <c r="O42" s="411"/>
      <c r="P42" s="411"/>
      <c r="Q42" s="411"/>
      <c r="R42" s="411"/>
      <c r="S42" s="411"/>
      <c r="T42" s="411"/>
      <c r="U42" s="411"/>
    </row>
    <row r="43" spans="2:21" ht="13.4" customHeight="1" x14ac:dyDescent="0.3">
      <c r="B43" s="218">
        <f t="shared" si="1"/>
        <v>2042</v>
      </c>
      <c r="C43" s="388" t="s">
        <v>28</v>
      </c>
      <c r="D43" s="389"/>
      <c r="E43" s="47">
        <v>0</v>
      </c>
      <c r="H43" s="289"/>
      <c r="I43" s="290"/>
      <c r="J43" s="290"/>
      <c r="K43" s="318"/>
      <c r="M43" s="411"/>
      <c r="N43" s="411"/>
      <c r="O43" s="411"/>
      <c r="P43" s="411"/>
      <c r="Q43" s="411"/>
      <c r="R43" s="411"/>
      <c r="S43" s="411"/>
      <c r="T43" s="411"/>
      <c r="U43" s="411"/>
    </row>
    <row r="44" spans="2:21" ht="12.65" customHeight="1" x14ac:dyDescent="0.3">
      <c r="B44" s="218">
        <f t="shared" si="1"/>
        <v>2043</v>
      </c>
      <c r="C44" s="388" t="s">
        <v>29</v>
      </c>
      <c r="D44" s="389"/>
      <c r="E44" s="47">
        <v>0</v>
      </c>
      <c r="H44" s="403" t="s">
        <v>75</v>
      </c>
      <c r="I44" s="404"/>
      <c r="J44" s="404"/>
      <c r="K44" s="405"/>
      <c r="M44" s="412"/>
      <c r="N44" s="412"/>
      <c r="O44" s="412"/>
      <c r="P44" s="412"/>
      <c r="Q44" s="412"/>
      <c r="R44" s="412"/>
      <c r="S44" s="412"/>
      <c r="T44" s="412"/>
      <c r="U44" s="412"/>
    </row>
    <row r="45" spans="2:21" ht="12.65" customHeight="1" x14ac:dyDescent="0.3">
      <c r="B45" s="218">
        <f t="shared" si="1"/>
        <v>2044</v>
      </c>
      <c r="C45" s="388" t="s">
        <v>30</v>
      </c>
      <c r="D45" s="389"/>
      <c r="E45" s="47">
        <v>0</v>
      </c>
      <c r="H45" s="407" t="s">
        <v>76</v>
      </c>
      <c r="I45" s="408"/>
      <c r="J45" s="408"/>
      <c r="K45" s="409"/>
      <c r="M45" s="410"/>
      <c r="N45" s="410"/>
      <c r="O45" s="410"/>
      <c r="P45" s="410"/>
      <c r="Q45" s="410"/>
      <c r="R45" s="410"/>
      <c r="S45" s="410"/>
      <c r="T45" s="410"/>
      <c r="U45" s="410"/>
    </row>
    <row r="46" spans="2:21" ht="12.65" customHeight="1" x14ac:dyDescent="0.3">
      <c r="B46" s="220">
        <f t="shared" si="1"/>
        <v>2045</v>
      </c>
      <c r="C46" s="397" t="s">
        <v>31</v>
      </c>
      <c r="D46" s="398"/>
      <c r="E46" s="47">
        <v>0</v>
      </c>
      <c r="H46" s="403" t="s">
        <v>81</v>
      </c>
      <c r="I46" s="404"/>
      <c r="J46" s="404"/>
      <c r="K46" s="405"/>
      <c r="M46" s="387">
        <v>0</v>
      </c>
      <c r="N46" s="387"/>
      <c r="O46" s="387"/>
      <c r="P46" s="387"/>
      <c r="Q46" s="387"/>
      <c r="R46" s="387"/>
      <c r="S46" s="387"/>
      <c r="T46" s="387"/>
      <c r="U46" s="387"/>
    </row>
    <row r="47" spans="2:21" ht="12.65" customHeight="1" x14ac:dyDescent="0.3">
      <c r="B47" s="221">
        <f t="shared" si="1"/>
        <v>2046</v>
      </c>
      <c r="C47" s="388" t="s">
        <v>68</v>
      </c>
      <c r="D47" s="389"/>
      <c r="E47" s="47">
        <v>0</v>
      </c>
      <c r="H47" s="403" t="s">
        <v>79</v>
      </c>
      <c r="I47" s="404"/>
      <c r="J47" s="404"/>
      <c r="K47" s="405"/>
      <c r="M47" s="387"/>
      <c r="N47" s="387"/>
      <c r="O47" s="387"/>
      <c r="P47" s="387"/>
      <c r="Q47" s="387"/>
      <c r="R47" s="387"/>
      <c r="S47" s="387"/>
      <c r="T47" s="387"/>
      <c r="U47" s="387"/>
    </row>
    <row r="48" spans="2:21" ht="12.65" customHeight="1" thickBot="1" x14ac:dyDescent="0.35">
      <c r="B48" s="221">
        <f t="shared" si="1"/>
        <v>2047</v>
      </c>
      <c r="C48" s="388" t="s">
        <v>67</v>
      </c>
      <c r="D48" s="389"/>
      <c r="E48" s="47">
        <v>0</v>
      </c>
      <c r="H48" s="127"/>
      <c r="I48" s="406"/>
      <c r="J48" s="406"/>
      <c r="K48" s="129"/>
      <c r="M48" s="387">
        <v>0</v>
      </c>
      <c r="N48" s="387"/>
      <c r="O48" s="387"/>
      <c r="P48" s="387"/>
      <c r="Q48" s="387"/>
      <c r="R48" s="387"/>
      <c r="S48" s="387"/>
      <c r="T48" s="387"/>
      <c r="U48" s="387"/>
    </row>
    <row r="49" spans="2:21" ht="12.65" customHeight="1" thickBot="1" x14ac:dyDescent="0.35">
      <c r="B49" s="221">
        <f t="shared" si="1"/>
        <v>2048</v>
      </c>
      <c r="C49" s="388" t="s">
        <v>66</v>
      </c>
      <c r="D49" s="389"/>
      <c r="E49" s="47">
        <v>0</v>
      </c>
      <c r="H49" s="400" t="s">
        <v>71</v>
      </c>
      <c r="I49" s="401"/>
      <c r="J49" s="74">
        <f>IF(D21=0,0,-E25/((E57-D23)/D21))</f>
        <v>10.617760617760618</v>
      </c>
      <c r="K49" s="130" t="s">
        <v>20</v>
      </c>
      <c r="M49" s="387">
        <v>0</v>
      </c>
      <c r="N49" s="387"/>
      <c r="O49" s="387"/>
      <c r="P49" s="387"/>
      <c r="Q49" s="387"/>
      <c r="R49" s="387"/>
      <c r="S49" s="387"/>
      <c r="T49" s="387"/>
      <c r="U49" s="387"/>
    </row>
    <row r="50" spans="2:21" ht="12.65" customHeight="1" thickBot="1" x14ac:dyDescent="0.35">
      <c r="B50" s="221">
        <f t="shared" si="1"/>
        <v>2049</v>
      </c>
      <c r="C50" s="388" t="s">
        <v>65</v>
      </c>
      <c r="D50" s="389"/>
      <c r="E50" s="47">
        <v>0</v>
      </c>
      <c r="H50" s="131"/>
      <c r="I50" s="402"/>
      <c r="J50" s="402"/>
      <c r="K50" s="132"/>
      <c r="M50" s="387"/>
      <c r="N50" s="387"/>
      <c r="O50" s="387"/>
      <c r="P50" s="387"/>
      <c r="Q50" s="387"/>
      <c r="R50" s="387"/>
      <c r="S50" s="387"/>
      <c r="T50" s="387"/>
      <c r="U50" s="387"/>
    </row>
    <row r="51" spans="2:21" ht="12.65" customHeight="1" thickBot="1" x14ac:dyDescent="0.35">
      <c r="B51" s="222">
        <f t="shared" si="1"/>
        <v>2050</v>
      </c>
      <c r="C51" s="397" t="s">
        <v>64</v>
      </c>
      <c r="D51" s="398"/>
      <c r="E51" s="47">
        <v>0</v>
      </c>
      <c r="F51" s="33"/>
      <c r="I51" s="399"/>
      <c r="J51" s="399"/>
      <c r="K51" s="75"/>
      <c r="M51" s="387">
        <v>0</v>
      </c>
      <c r="N51" s="387"/>
      <c r="O51" s="387"/>
      <c r="P51" s="387"/>
      <c r="Q51" s="387"/>
      <c r="R51" s="387"/>
      <c r="S51" s="387"/>
      <c r="T51" s="387"/>
      <c r="U51" s="387"/>
    </row>
    <row r="52" spans="2:21" ht="12.65" customHeight="1" x14ac:dyDescent="0.3">
      <c r="B52" s="221">
        <f t="shared" si="1"/>
        <v>2051</v>
      </c>
      <c r="C52" s="388" t="s">
        <v>63</v>
      </c>
      <c r="D52" s="389"/>
      <c r="E52" s="47">
        <v>0</v>
      </c>
      <c r="F52" s="33"/>
      <c r="H52" s="311" t="s">
        <v>72</v>
      </c>
      <c r="I52" s="312"/>
      <c r="J52" s="312"/>
      <c r="K52" s="315"/>
      <c r="M52" s="387"/>
      <c r="N52" s="387"/>
      <c r="O52" s="387"/>
      <c r="P52" s="387"/>
      <c r="Q52" s="387"/>
      <c r="R52" s="387"/>
      <c r="S52" s="387"/>
      <c r="T52" s="387"/>
      <c r="U52" s="387"/>
    </row>
    <row r="53" spans="2:21" ht="12.65" customHeight="1" x14ac:dyDescent="0.3">
      <c r="B53" s="221">
        <f t="shared" si="1"/>
        <v>2052</v>
      </c>
      <c r="C53" s="388" t="s">
        <v>62</v>
      </c>
      <c r="D53" s="389"/>
      <c r="E53" s="47">
        <v>0</v>
      </c>
      <c r="F53" s="33"/>
      <c r="H53" s="313"/>
      <c r="I53" s="314"/>
      <c r="J53" s="314"/>
      <c r="K53" s="316"/>
      <c r="M53" s="387"/>
      <c r="N53" s="387"/>
      <c r="O53" s="387"/>
      <c r="P53" s="387"/>
      <c r="Q53" s="387"/>
      <c r="R53" s="387"/>
      <c r="S53" s="387"/>
      <c r="T53" s="387"/>
      <c r="U53" s="387"/>
    </row>
    <row r="54" spans="2:21" ht="12.65" customHeight="1" x14ac:dyDescent="0.3">
      <c r="B54" s="221">
        <f t="shared" si="1"/>
        <v>2053</v>
      </c>
      <c r="C54" s="388" t="s">
        <v>61</v>
      </c>
      <c r="D54" s="389"/>
      <c r="E54" s="47">
        <v>0</v>
      </c>
      <c r="F54" s="33"/>
      <c r="H54" s="390" t="s">
        <v>82</v>
      </c>
      <c r="I54" s="391"/>
      <c r="J54" s="391"/>
      <c r="K54" s="392"/>
      <c r="M54" s="387"/>
      <c r="N54" s="387"/>
      <c r="O54" s="387"/>
      <c r="P54" s="387"/>
      <c r="Q54" s="387"/>
      <c r="R54" s="387"/>
      <c r="S54" s="387"/>
      <c r="T54" s="387"/>
      <c r="U54" s="387"/>
    </row>
    <row r="55" spans="2:21" ht="12.65" customHeight="1" x14ac:dyDescent="0.3">
      <c r="B55" s="221">
        <f t="shared" si="1"/>
        <v>2054</v>
      </c>
      <c r="C55" s="388" t="s">
        <v>60</v>
      </c>
      <c r="D55" s="389"/>
      <c r="E55" s="47">
        <v>0</v>
      </c>
      <c r="F55" s="33"/>
      <c r="H55" s="390" t="s">
        <v>78</v>
      </c>
      <c r="I55" s="391"/>
      <c r="J55" s="391"/>
      <c r="K55" s="392"/>
      <c r="M55" s="387"/>
      <c r="N55" s="387"/>
      <c r="O55" s="387"/>
      <c r="P55" s="387"/>
      <c r="Q55" s="387"/>
      <c r="R55" s="387"/>
      <c r="S55" s="387"/>
      <c r="T55" s="387"/>
      <c r="U55" s="387"/>
    </row>
    <row r="56" spans="2:21" ht="12.65" customHeight="1" x14ac:dyDescent="0.3">
      <c r="B56" s="221">
        <f t="shared" si="1"/>
        <v>2055</v>
      </c>
      <c r="C56" s="388" t="s">
        <v>59</v>
      </c>
      <c r="D56" s="389"/>
      <c r="E56" s="47">
        <v>0</v>
      </c>
      <c r="F56" s="33"/>
      <c r="H56" s="390" t="s">
        <v>77</v>
      </c>
      <c r="I56" s="391"/>
      <c r="J56" s="391"/>
      <c r="K56" s="392"/>
      <c r="M56" s="387"/>
      <c r="N56" s="387"/>
      <c r="O56" s="387"/>
      <c r="P56" s="387"/>
      <c r="Q56" s="387"/>
      <c r="R56" s="387"/>
      <c r="S56" s="387"/>
      <c r="T56" s="387"/>
      <c r="U56" s="387"/>
    </row>
    <row r="57" spans="2:21" ht="16.399999999999999" customHeight="1" x14ac:dyDescent="0.3">
      <c r="B57" s="17"/>
      <c r="C57" s="393" t="s">
        <v>0</v>
      </c>
      <c r="D57" s="394"/>
      <c r="E57" s="48">
        <f>SUM(E27:E56)</f>
        <v>877000</v>
      </c>
      <c r="F57" s="33"/>
      <c r="H57" s="137"/>
      <c r="I57" s="122"/>
      <c r="J57" s="122"/>
      <c r="K57" s="118"/>
      <c r="M57" s="387"/>
      <c r="N57" s="387"/>
      <c r="O57" s="387"/>
      <c r="P57" s="387"/>
      <c r="Q57" s="387"/>
      <c r="R57" s="387"/>
      <c r="S57" s="387"/>
      <c r="T57" s="387"/>
      <c r="U57" s="387"/>
    </row>
    <row r="58" spans="2:21" ht="12.65" customHeight="1" x14ac:dyDescent="0.3">
      <c r="C58" s="17"/>
      <c r="D58" s="17"/>
      <c r="E58" s="33"/>
      <c r="F58" s="33"/>
      <c r="H58" s="395" t="s">
        <v>73</v>
      </c>
      <c r="I58" s="396"/>
      <c r="J58" s="76">
        <f>IF(D21=0,0,((E57-D23)/D21-(-E25-D23)/D21)/((-E25+D23)/2))</f>
        <v>6.7076923076923076E-2</v>
      </c>
      <c r="K58" s="118"/>
      <c r="M58" s="387"/>
      <c r="N58" s="387"/>
      <c r="O58" s="387"/>
      <c r="P58" s="387"/>
      <c r="Q58" s="387"/>
      <c r="R58" s="387"/>
      <c r="S58" s="387"/>
      <c r="T58" s="387"/>
      <c r="U58" s="387"/>
    </row>
    <row r="59" spans="2:21" ht="12.65" customHeight="1" thickBot="1" x14ac:dyDescent="0.35">
      <c r="C59" s="17"/>
      <c r="D59" s="17"/>
      <c r="E59" s="33"/>
      <c r="F59" s="33"/>
      <c r="H59" s="123"/>
      <c r="I59" s="124"/>
      <c r="J59" s="124"/>
      <c r="K59" s="121"/>
      <c r="M59" s="387"/>
      <c r="N59" s="387"/>
      <c r="O59" s="387"/>
      <c r="P59" s="387"/>
      <c r="Q59" s="387"/>
      <c r="R59" s="387"/>
      <c r="S59" s="387"/>
      <c r="T59" s="387"/>
      <c r="U59" s="387"/>
    </row>
    <row r="60" spans="2:21" ht="12.65" customHeight="1" x14ac:dyDescent="0.3">
      <c r="C60" s="17"/>
      <c r="D60" s="17"/>
      <c r="E60" s="33"/>
      <c r="F60" s="33"/>
      <c r="I60" s="77"/>
      <c r="J60" s="77"/>
      <c r="K60" s="75"/>
      <c r="M60" s="387"/>
      <c r="N60" s="387"/>
      <c r="O60" s="387"/>
      <c r="P60" s="387"/>
      <c r="Q60" s="387"/>
      <c r="R60" s="387"/>
      <c r="S60" s="387"/>
      <c r="T60" s="387"/>
      <c r="U60" s="387"/>
    </row>
    <row r="61" spans="2:21" ht="12.65" customHeight="1" x14ac:dyDescent="0.3">
      <c r="C61" s="17"/>
      <c r="D61" s="17"/>
      <c r="E61" s="33"/>
      <c r="F61" s="33"/>
      <c r="I61" s="77"/>
      <c r="J61" s="77"/>
      <c r="K61" s="75"/>
      <c r="M61" s="387"/>
      <c r="N61" s="387"/>
      <c r="O61" s="387"/>
      <c r="P61" s="387"/>
      <c r="Q61" s="387"/>
      <c r="R61" s="387"/>
      <c r="S61" s="387"/>
      <c r="T61" s="387"/>
      <c r="U61" s="387"/>
    </row>
    <row r="62" spans="2:21" ht="12.65" customHeight="1" x14ac:dyDescent="0.3">
      <c r="C62" s="17"/>
      <c r="D62" s="17"/>
      <c r="E62" s="33"/>
      <c r="F62" s="33"/>
      <c r="I62" s="77"/>
      <c r="J62" s="77"/>
      <c r="K62" s="80"/>
      <c r="M62" s="387"/>
      <c r="N62" s="387"/>
      <c r="O62" s="387"/>
      <c r="P62" s="387"/>
      <c r="Q62" s="387"/>
      <c r="R62" s="387"/>
      <c r="S62" s="387"/>
      <c r="T62" s="387"/>
      <c r="U62" s="387"/>
    </row>
    <row r="63" spans="2:21" ht="12.65" customHeight="1" x14ac:dyDescent="0.3">
      <c r="C63" s="17"/>
      <c r="D63" s="17"/>
      <c r="E63" s="33"/>
      <c r="F63" s="33"/>
      <c r="I63" s="77"/>
      <c r="J63" s="77"/>
      <c r="K63" s="162"/>
      <c r="M63" s="387"/>
      <c r="N63" s="387"/>
      <c r="O63" s="387"/>
      <c r="P63" s="387"/>
      <c r="Q63" s="387"/>
      <c r="R63" s="387"/>
      <c r="S63" s="387"/>
      <c r="T63" s="387"/>
      <c r="U63" s="387"/>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4" t="s">
        <v>48</v>
      </c>
      <c r="C65" s="334"/>
      <c r="D65" s="334"/>
      <c r="E65" s="334"/>
      <c r="F65" s="334"/>
      <c r="G65" s="334"/>
      <c r="H65" s="334"/>
      <c r="I65" s="334"/>
      <c r="J65" s="334"/>
      <c r="K65" s="334"/>
      <c r="M65" s="59"/>
      <c r="N65" s="59"/>
      <c r="O65" s="59"/>
      <c r="P65" s="59"/>
      <c r="Q65" s="59"/>
      <c r="R65" s="59"/>
      <c r="S65" s="59"/>
      <c r="T65" s="59"/>
      <c r="U65" s="59"/>
    </row>
    <row r="66" spans="2:21" ht="12" customHeight="1" x14ac:dyDescent="0.3">
      <c r="B66" s="362" t="s">
        <v>50</v>
      </c>
      <c r="C66" s="362"/>
      <c r="D66" s="362"/>
      <c r="E66" s="362"/>
      <c r="F66" s="362"/>
      <c r="G66" s="362"/>
      <c r="H66" s="362"/>
      <c r="I66" s="362"/>
      <c r="J66" s="362"/>
      <c r="K66" s="362"/>
      <c r="M66" s="2"/>
      <c r="N66" s="2"/>
      <c r="O66" s="2"/>
      <c r="P66" s="2"/>
      <c r="Q66" s="2"/>
      <c r="R66" s="2"/>
      <c r="S66" s="2"/>
      <c r="T66" s="2"/>
      <c r="U66" s="2"/>
    </row>
    <row r="67" spans="2:21" ht="12.65" customHeight="1" x14ac:dyDescent="0.3">
      <c r="B67" s="362" t="s">
        <v>49</v>
      </c>
      <c r="C67" s="362"/>
      <c r="D67" s="362"/>
      <c r="E67" s="362"/>
      <c r="F67" s="362"/>
      <c r="G67" s="362"/>
      <c r="H67" s="362"/>
      <c r="I67" s="362"/>
      <c r="J67" s="362"/>
      <c r="K67" s="362"/>
      <c r="M67" s="59"/>
      <c r="N67" s="59"/>
      <c r="O67" s="59">
        <v>0</v>
      </c>
      <c r="P67" s="59"/>
      <c r="Q67" s="59"/>
      <c r="R67" s="59"/>
      <c r="S67" s="59"/>
      <c r="T67" s="59"/>
      <c r="U67" s="59"/>
    </row>
    <row r="68" spans="2:21" ht="12.65" customHeight="1" x14ac:dyDescent="0.3">
      <c r="B68" s="43"/>
      <c r="C68" s="337"/>
      <c r="D68" s="337"/>
      <c r="F68" s="30"/>
      <c r="G68" s="337"/>
      <c r="H68" s="337"/>
      <c r="I68" s="337"/>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36"/>
      <c r="C72" s="336"/>
      <c r="D72" s="336"/>
      <c r="E72" s="53"/>
      <c r="F72" s="53"/>
      <c r="G72" s="53"/>
      <c r="H72" s="53"/>
      <c r="I72" s="53"/>
      <c r="J72" s="53"/>
      <c r="K72" s="53"/>
      <c r="L72" s="53"/>
      <c r="M72" s="59"/>
      <c r="N72" s="59"/>
      <c r="O72" s="59"/>
      <c r="P72" s="59"/>
      <c r="Q72" s="59"/>
      <c r="R72" s="59"/>
      <c r="S72" s="59"/>
      <c r="T72" s="59"/>
      <c r="U72" s="59"/>
    </row>
    <row r="73" spans="2:21" ht="12.65" customHeight="1" x14ac:dyDescent="0.3">
      <c r="B73" s="43"/>
      <c r="C73" s="337"/>
      <c r="D73" s="337"/>
      <c r="E73" s="52"/>
      <c r="F73" s="30"/>
      <c r="G73" s="337"/>
      <c r="H73" s="337"/>
      <c r="I73" s="337"/>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37"/>
      <c r="D80" s="337"/>
      <c r="E80" s="337"/>
      <c r="F80" s="337"/>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2"/>
      <c r="E87" s="333"/>
      <c r="F87" s="333"/>
      <c r="G87" s="333"/>
      <c r="H87" s="333"/>
      <c r="I87" s="333"/>
    </row>
    <row r="88" spans="2:21" x14ac:dyDescent="0.3">
      <c r="D88" s="330"/>
      <c r="E88" s="330"/>
      <c r="F88" s="330"/>
      <c r="G88" s="330"/>
      <c r="H88" s="330"/>
      <c r="I88" s="330"/>
    </row>
    <row r="89" spans="2:21" x14ac:dyDescent="0.3">
      <c r="D89" s="331"/>
      <c r="E89" s="331"/>
      <c r="F89" s="331"/>
      <c r="G89" s="331"/>
      <c r="I89" s="36"/>
    </row>
    <row r="91" spans="2:21" x14ac:dyDescent="0.3">
      <c r="D91" s="332"/>
      <c r="E91" s="333"/>
      <c r="F91" s="333"/>
      <c r="G91" s="333"/>
      <c r="H91" s="333"/>
      <c r="I91" s="333"/>
    </row>
    <row r="92" spans="2:21" x14ac:dyDescent="0.3">
      <c r="D92" s="330"/>
      <c r="E92" s="330"/>
      <c r="F92" s="330"/>
      <c r="G92" s="330"/>
      <c r="H92" s="330"/>
      <c r="I92" s="330"/>
    </row>
    <row r="93" spans="2:21" x14ac:dyDescent="0.3">
      <c r="D93" s="331"/>
      <c r="E93" s="331"/>
      <c r="F93" s="331"/>
      <c r="G93" s="331"/>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29"/>
      <c r="C103" s="329"/>
      <c r="D103" s="329"/>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2025-01-29T11:33:12Z</cp:lastPrinted>
  <dcterms:created xsi:type="dcterms:W3CDTF">2006-12-22T12:34:17Z</dcterms:created>
  <dcterms:modified xsi:type="dcterms:W3CDTF">2025-01-29T11:42:17Z</dcterms:modified>
</cp:coreProperties>
</file>