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Vaihdetut 2025\FT8 Finansieringsbehov 2025 251104\"/>
    </mc:Choice>
  </mc:AlternateContent>
  <xr:revisionPtr revIDLastSave="0" documentId="13_ncr:1_{14242890-BB4D-4FBA-8810-4BEA7DADCF88}" xr6:coauthVersionLast="47" xr6:coauthVersionMax="47" xr10:uidLastSave="{00000000-0000-0000-0000-000000000000}"/>
  <workbookProtection workbookPassword="9675" lockStructure="1"/>
  <bookViews>
    <workbookView xWindow="17895" yWindow="0" windowWidth="34605" windowHeight="20985" tabRatio="667" firstSheet="1" activeTab="2" xr2:uid="{00000000-000D-0000-FFFF-FFFF00000000}"/>
  </bookViews>
  <sheets>
    <sheet name="Taul1" sheetId="7" state="hidden" r:id="rId1"/>
    <sheet name="Exemplet" sheetId="9" r:id="rId2"/>
    <sheet name="Finansieringsplan" sheetId="8" r:id="rId3"/>
    <sheet name="Taul2" sheetId="6" state="hidden" r:id="rId4"/>
  </sheets>
  <definedNames>
    <definedName name="_xlnm.Print_Area" localSheetId="1">Exemplet!$B$1:$K$71</definedName>
    <definedName name="_xlnm.Print_Area" localSheetId="2">Finansieringsplan!$B$2:$K$67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8" l="1"/>
  <c r="E62" i="9"/>
  <c r="K68" i="9"/>
  <c r="E64" i="9"/>
  <c r="F54" i="9"/>
  <c r="F43" i="9"/>
  <c r="F35" i="9"/>
  <c r="F30" i="9"/>
  <c r="F25" i="9"/>
  <c r="F19" i="9"/>
  <c r="F14" i="9"/>
  <c r="K63" i="8"/>
  <c r="E59" i="8"/>
  <c r="F32" i="8"/>
  <c r="F19" i="8"/>
  <c r="F49" i="8"/>
  <c r="F24" i="8"/>
  <c r="D15" i="7"/>
  <c r="B13" i="7"/>
  <c r="D12" i="7"/>
  <c r="B12" i="7"/>
  <c r="B17" i="7"/>
  <c r="B16" i="7"/>
  <c r="B15" i="7"/>
  <c r="B14" i="7"/>
  <c r="F39" i="8"/>
  <c r="F28" i="8"/>
  <c r="E58" i="8" s="1"/>
  <c r="F15" i="8"/>
  <c r="B8" i="7"/>
  <c r="B18" i="7" s="1"/>
  <c r="B9" i="7"/>
  <c r="B10" i="7"/>
  <c r="C8" i="6"/>
  <c r="C18" i="6" s="1"/>
  <c r="C9" i="6"/>
  <c r="C10" i="6"/>
  <c r="C11" i="6"/>
  <c r="C12" i="6"/>
  <c r="C13" i="6"/>
  <c r="C14" i="6"/>
  <c r="C15" i="6"/>
  <c r="C16" i="6"/>
  <c r="C22" i="6"/>
  <c r="C31" i="6" s="1"/>
  <c r="C23" i="6"/>
  <c r="C24" i="6"/>
  <c r="C25" i="6"/>
  <c r="C26" i="6"/>
  <c r="C27" i="6"/>
  <c r="C28" i="6"/>
  <c r="C29" i="6"/>
  <c r="C30" i="6"/>
  <c r="B8" i="6"/>
  <c r="B18" i="6" s="1"/>
  <c r="B9" i="6"/>
  <c r="B10" i="6"/>
  <c r="B11" i="6"/>
  <c r="B12" i="6"/>
  <c r="B13" i="6"/>
  <c r="B14" i="6"/>
  <c r="B15" i="6"/>
  <c r="B16" i="6"/>
  <c r="B22" i="6"/>
  <c r="B31" i="6" s="1"/>
  <c r="B23" i="6"/>
  <c r="B24" i="6"/>
  <c r="B25" i="6"/>
  <c r="B26" i="6"/>
  <c r="B27" i="6"/>
  <c r="B28" i="6"/>
  <c r="B29" i="6"/>
  <c r="B30" i="6"/>
  <c r="C3" i="6"/>
  <c r="B3" i="6"/>
  <c r="C16" i="7"/>
  <c r="C17" i="7"/>
  <c r="C9" i="7"/>
  <c r="C12" i="7"/>
  <c r="C14" i="7"/>
  <c r="D17" i="7"/>
  <c r="C15" i="7"/>
  <c r="D14" i="7"/>
  <c r="C10" i="7"/>
  <c r="C13" i="7"/>
  <c r="C8" i="7"/>
  <c r="C18" i="7" s="1"/>
  <c r="B11" i="7"/>
  <c r="D11" i="7"/>
  <c r="C11" i="7"/>
  <c r="D10" i="7"/>
  <c r="D9" i="7"/>
  <c r="D8" i="7"/>
  <c r="D18" i="7"/>
  <c r="D13" i="7"/>
  <c r="D16" i="7"/>
  <c r="G3" i="7"/>
  <c r="I3" i="7"/>
  <c r="H3" i="7"/>
  <c r="E65" i="8" l="1"/>
  <c r="F51" i="8"/>
  <c r="K65" i="8" s="1"/>
  <c r="E63" i="9"/>
  <c r="E68" i="9" s="1"/>
  <c r="F56" i="9"/>
  <c r="K70" i="9" s="1"/>
  <c r="E63" i="8" l="1"/>
  <c r="E7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22" authorId="0" shapeId="0" xr:uid="{8F03E665-9B38-4D06-AE59-3C319DB64F0D}">
      <text>
        <r>
          <rPr>
            <sz val="9"/>
            <color indexed="81"/>
            <rFont val="Tahoma"/>
            <family val="2"/>
          </rPr>
          <t>Skriv här maskiner osv. Minns också installations-kostnaderna!</t>
        </r>
      </text>
    </comment>
    <comment ref="C32" authorId="0" shapeId="0" xr:uid="{C6D38543-8D84-44BA-843F-A0E90F29366F}">
      <text>
        <r>
          <rPr>
            <sz val="10"/>
            <color indexed="81"/>
            <rFont val="Tahoma"/>
            <family val="2"/>
          </rPr>
          <t>Här antecknas anskaffningar, av vilka man inte får återbäring av mervärdesskatt. T.ex. 
- ett företag inom omvårdnadssektorn 
- affärsvärde (goodwill) vid företagsförvärv
- maskiner och inventarier vid förvärv av affärsverksamheten</t>
        </r>
      </text>
    </comment>
    <comment ref="C38" authorId="0" shapeId="0" xr:uid="{B0DB38AD-933C-45DA-9396-C80EAB2BDBEC}">
      <text>
        <r>
          <rPr>
            <sz val="10"/>
            <color indexed="81"/>
            <rFont val="Tahoma"/>
            <family val="2"/>
          </rPr>
          <t>Tidningsreklam, radio- ovh tv-reklam och utgifter för uppgörandet av reklamen.</t>
        </r>
      </text>
    </comment>
    <comment ref="C45" authorId="0" shapeId="0" xr:uid="{6C2F5E92-FCB2-40D6-87AB-51484E01F4A2}">
      <text>
        <r>
          <rPr>
            <sz val="10"/>
            <color indexed="81"/>
            <rFont val="Tahoma"/>
            <family val="2"/>
          </rPr>
          <t>Avses varor, som man har köpt i förhand före öppnandet av affären.</t>
        </r>
      </text>
    </comment>
    <comment ref="C48" authorId="0" shapeId="0" xr:uid="{FF29E004-60D3-41D9-BAB4-F0EC205BE3B4}">
      <text>
        <r>
          <rPr>
            <sz val="10"/>
            <color indexed="81"/>
            <rFont val="Tahoma"/>
            <family val="2"/>
          </rPr>
          <t>Preliminärt behov av driftskapital uppgår till minst 10 000 euro/person.</t>
        </r>
      </text>
    </comment>
    <comment ref="C51" authorId="0" shapeId="0" xr:uid="{00D322E4-1362-4305-9805-C5FE2FC25DF5}">
      <text>
        <r>
          <rPr>
            <sz val="10"/>
            <color indexed="81"/>
            <rFont val="Tahoma"/>
            <family val="2"/>
          </rPr>
          <t>Vanligen hyresvärden behöver 1-3 månaders garantihyra.</t>
        </r>
      </text>
    </comment>
    <comment ref="E60" authorId="0" shapeId="0" xr:uid="{DC1E9CB6-0CE1-4793-A34C-D94914B637A6}">
      <text>
        <r>
          <rPr>
            <sz val="10"/>
            <color indexed="81"/>
            <rFont val="Tahoma"/>
            <family val="2"/>
          </rPr>
          <t>Med leasing kan man finansiera 70 - 100 % av investeringens värde. Återbäring av mervärdesskatt fås månatligen i efterhand. ELY-centralens bidrag fås i efterhand av de betalda avkortningar, men högst under 3 års tid.</t>
        </r>
      </text>
    </comment>
    <comment ref="E61" authorId="0" shapeId="0" xr:uid="{B1C6FFCE-D68E-4064-B5DB-8A0A9EC3EF6B}">
      <text>
        <r>
          <rPr>
            <sz val="10"/>
            <color indexed="81"/>
            <rFont val="Tahoma"/>
            <family val="2"/>
          </rPr>
          <t>Med avbetalning kan man finansiera högst 80 % av investeringens värde. Återbärning av mervärdesskatt fås genast och NTM-centralens bidrag fås genast efter investeringens färdigställande.</t>
        </r>
      </text>
    </comment>
    <comment ref="E64" authorId="0" shapeId="0" xr:uid="{6170902C-210E-430B-9B7E-782805FC5E65}">
      <text>
        <r>
          <rPr>
            <sz val="10"/>
            <color indexed="81"/>
            <rFont val="Tahoma"/>
            <family val="2"/>
          </rPr>
          <t xml:space="preserve">Lånekapitalet utgör en summa, med vilken man förutom företagarnas placeringar täcker PENNINGBOHOVET. </t>
        </r>
      </text>
    </comment>
    <comment ref="E68" authorId="0" shapeId="0" xr:uid="{F3ABCD90-1B85-4167-86A5-D04AF8BEE7E3}">
      <text>
        <r>
          <rPr>
            <sz val="10"/>
            <color indexed="81"/>
            <rFont val="Tahoma"/>
            <family val="2"/>
          </rPr>
          <t>Summan måste vara lika stor som "PENNINGBEHOV SAMMANLAGT"</t>
        </r>
      </text>
    </comment>
    <comment ref="E70" authorId="0" shapeId="0" xr:uid="{561A5E87-B832-4A1D-B7C1-7EB654872261}">
      <text>
        <r>
          <rPr>
            <sz val="10"/>
            <color indexed="81"/>
            <rFont val="Tahoma"/>
            <family val="2"/>
          </rPr>
          <t>Bidraget och mervärdesskatten måste finansieras inledningsvis, för de betalas först i efterhand.</t>
        </r>
      </text>
    </comment>
    <comment ref="K70" authorId="0" shapeId="0" xr:uid="{F3BC896D-40E1-4981-95E3-7AF269A16B29}">
      <text>
        <r>
          <rPr>
            <sz val="10"/>
            <color indexed="81"/>
            <rFont val="Tahoma"/>
            <family val="2"/>
          </rPr>
          <t>Den offentliga finansieringens andel får inte överstiga 75 % av hela projektet.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17" authorId="0" shapeId="0" xr:uid="{414CB462-54A1-4487-A234-F0E9A48CD97A}">
      <text>
        <r>
          <rPr>
            <sz val="10"/>
            <color indexed="81"/>
            <rFont val="Tahoma"/>
            <family val="2"/>
          </rPr>
          <t>Avser gammal fastighet, vars inköp inte berättigar till mer-värdeskatteavdrag.</t>
        </r>
      </text>
    </comment>
    <comment ref="C18" authorId="0" shapeId="0" xr:uid="{144AC9B2-B3D5-4A26-9B72-36B75C01C019}">
      <text>
        <r>
          <rPr>
            <sz val="10"/>
            <color indexed="81"/>
            <rFont val="Tahoma"/>
            <family val="2"/>
          </rPr>
          <t>Avser gammal eller ny fastighet, från vars inköp mervärdesskatt kan avdras.</t>
        </r>
      </text>
    </comment>
    <comment ref="C19" authorId="0" shapeId="0" xr:uid="{FC00A0FF-8E71-4E46-AFEF-F26ED080BAEF}">
      <text>
        <r>
          <rPr>
            <sz val="10"/>
            <color indexed="81"/>
            <rFont val="Tahoma"/>
            <family val="2"/>
          </rPr>
          <t>Anskaffning av aktielokal berättigar inte till mervärdeskatteavdrag.</t>
        </r>
      </text>
    </comment>
    <comment ref="C21" authorId="0" shapeId="0" xr:uid="{D1A233B9-0E9B-41B9-8E32-EDD739A337F0}">
      <text>
        <r>
          <rPr>
            <sz val="10"/>
            <color indexed="81"/>
            <rFont val="Tahoma"/>
            <family val="2"/>
          </rPr>
          <t>Skriv här maskiner osv. Minns också installations-kostnaderna!</t>
        </r>
      </text>
    </comment>
    <comment ref="C29" authorId="0" shapeId="0" xr:uid="{0E103B18-9091-4C56-A5E6-526CCF190433}">
      <text>
        <r>
          <rPr>
            <sz val="10"/>
            <color indexed="81"/>
            <rFont val="Tahoma"/>
            <family val="2"/>
          </rPr>
          <t>Här antecknas anskaffningar, av vilka man inte får återbäring av mervärdesskatt. T.ex. 
- ett företag inom omvårdnadssektorn 
- affärsvärde (goodwill) vid företagsförvärv
- maskiner och inventarier vid förvärv av affärsverksamheten</t>
        </r>
      </text>
    </comment>
    <comment ref="C40" authorId="0" shapeId="0" xr:uid="{DE434CAA-6ABB-496F-85E5-222E25340C55}">
      <text>
        <r>
          <rPr>
            <sz val="10"/>
            <color indexed="81"/>
            <rFont val="Tahoma"/>
            <family val="2"/>
          </rPr>
          <t>Avses varor, som man har köpt i förhand före öppnandet av affären.</t>
        </r>
      </text>
    </comment>
    <comment ref="C43" authorId="0" shapeId="0" xr:uid="{E5E907F7-347A-4969-813F-8E0903512DCA}">
      <text>
        <r>
          <rPr>
            <sz val="10"/>
            <color indexed="81"/>
            <rFont val="Tahoma"/>
            <family val="2"/>
          </rPr>
          <t>Preliminärt behov av driftskapital uppgår till 5 000 - 10 000 euro/person.</t>
        </r>
      </text>
    </comment>
    <comment ref="C46" authorId="0" shapeId="0" xr:uid="{B3E8801F-B558-4655-92AA-9F9066AE6372}">
      <text>
        <r>
          <rPr>
            <sz val="10"/>
            <color indexed="81"/>
            <rFont val="Tahoma"/>
            <family val="2"/>
          </rPr>
          <t>Vanligen hyresvärden behöver 1-3 månaders garantihyra.</t>
        </r>
      </text>
    </comment>
    <comment ref="E55" authorId="0" shapeId="0" xr:uid="{2937B2F1-CEB3-47BB-8495-943D02325713}">
      <text>
        <r>
          <rPr>
            <sz val="10"/>
            <color indexed="81"/>
            <rFont val="Tahoma"/>
            <family val="2"/>
          </rPr>
          <t xml:space="preserve">Med leasing kan man finansiera 70 - 100 % av investeringens värde. Återbäring av mervärdesskatt fås månatligen i efterhand. </t>
        </r>
      </text>
    </comment>
    <comment ref="E56" authorId="0" shapeId="0" xr:uid="{D3504DA8-DD3C-431C-9140-1544398BE7D6}">
      <text>
        <r>
          <rPr>
            <sz val="10"/>
            <color indexed="81"/>
            <rFont val="Tahoma"/>
            <family val="2"/>
          </rPr>
          <t>Med avbetalning kan man finansiera högst 80 % av investeringens värde. Återbärning av mervärdesskatt fås genast och bidrag fås genast efter investeringens färdigställande.</t>
        </r>
      </text>
    </comment>
    <comment ref="E59" authorId="0" shapeId="0" xr:uid="{4E4A936A-A284-4624-83C0-BDE242482F2D}">
      <text>
        <r>
          <rPr>
            <sz val="10"/>
            <color indexed="81"/>
            <rFont val="Tahoma"/>
            <family val="2"/>
          </rPr>
          <t xml:space="preserve">Lånekapitalet utgör en summa, med vilken man förutom företagarnas placeringar täcker PENNINGBOHOVET. </t>
        </r>
      </text>
    </comment>
    <comment ref="E63" authorId="0" shapeId="0" xr:uid="{91EE0958-0E3F-4A31-870D-219BBE707459}">
      <text>
        <r>
          <rPr>
            <sz val="10"/>
            <color indexed="81"/>
            <rFont val="Tahoma"/>
            <family val="2"/>
          </rPr>
          <t>Summan måste vara lika stor som "PENNINGBEHOV SAMMANLAGT"</t>
        </r>
      </text>
    </comment>
    <comment ref="E65" authorId="0" shapeId="0" xr:uid="{3669A961-2B06-4FB5-A20D-DA8FDC63F849}">
      <text>
        <r>
          <rPr>
            <sz val="10"/>
            <color indexed="81"/>
            <rFont val="Tahoma"/>
            <family val="2"/>
          </rPr>
          <t>Bidraget och mervärdesskatten måste finansieras inledningsvis, för de betalas först i efterhand.</t>
        </r>
      </text>
    </comment>
    <comment ref="K65" authorId="0" shapeId="0" xr:uid="{81C33209-3E0C-431C-9BDA-23CEA5F729BB}">
      <text>
        <r>
          <rPr>
            <sz val="10"/>
            <color indexed="81"/>
            <rFont val="Tahoma"/>
            <family val="2"/>
          </rPr>
          <t>Den offentliga finansieringens andel får inte överstiga 75 % av hela projektet.</t>
        </r>
      </text>
    </comment>
  </commentList>
</comments>
</file>

<file path=xl/sharedStrings.xml><?xml version="1.0" encoding="utf-8"?>
<sst xmlns="http://schemas.openxmlformats.org/spreadsheetml/2006/main" count="211" uniqueCount="116">
  <si>
    <t xml:space="preserve"> </t>
  </si>
  <si>
    <t>1. VUOSI</t>
  </si>
  <si>
    <t xml:space="preserve">2. VUOSI </t>
  </si>
  <si>
    <t>TULOVERON MÄÄRÄ ENNUSTEEN MUKAISELLA MYYNNILLÄ</t>
  </si>
  <si>
    <t>TUNTITYÖN MYYNTI TAI VALMISTUSTYÖN ARVO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</si>
  <si>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</si>
  <si>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</si>
  <si>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</si>
  <si>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</si>
  <si>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</si>
  <si>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</si>
  <si>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</si>
  <si>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</si>
  <si>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</si>
  <si>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TARVIKEMYYNTI TAI RAAKA-AINEET JA TARVIKEET</t>
  </si>
  <si>
    <t>YHTEENSÄ</t>
  </si>
  <si>
    <t>ARVONLISÄVERON MÄÄRÄ</t>
  </si>
  <si>
    <t>10.</t>
  </si>
  <si>
    <t xml:space="preserve">4. </t>
  </si>
  <si>
    <t>11.</t>
  </si>
  <si>
    <t>12.</t>
  </si>
  <si>
    <t>3. VUOSI</t>
  </si>
  <si>
    <t>13.</t>
  </si>
  <si>
    <t>®</t>
  </si>
  <si>
    <t>14.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</si>
  <si>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</si>
  <si>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</si>
  <si>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</si>
  <si>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</si>
  <si>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</si>
  <si>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</si>
  <si>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</si>
  <si>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</si>
  <si>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</si>
  <si>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15.</t>
  </si>
  <si>
    <t>Företagets namn</t>
  </si>
  <si>
    <t>Utförare</t>
  </si>
  <si>
    <t>Datum</t>
  </si>
  <si>
    <t>Exempel Lunchrestaurang Ab</t>
  </si>
  <si>
    <t>PENNINGBEHOV</t>
  </si>
  <si>
    <t>GRUNDLÄGGNINGSUTGIFTER</t>
  </si>
  <si>
    <t xml:space="preserve"> - registreringsavgift</t>
  </si>
  <si>
    <t xml:space="preserve"> - sakkunnigarvoden</t>
  </si>
  <si>
    <t xml:space="preserve"> - tillstånd, franchising -avgift etc.</t>
  </si>
  <si>
    <t>UTRYMMEN</t>
  </si>
  <si>
    <t xml:space="preserve">Observationer och kommentarer </t>
  </si>
  <si>
    <t>Kostnaderna</t>
  </si>
  <si>
    <t>Bidr.-%</t>
  </si>
  <si>
    <t>MASKINER OSV., Moms-avdragbar</t>
  </si>
  <si>
    <t xml:space="preserve"> - t.ex nätsidor, om man får stöd till det</t>
  </si>
  <si>
    <t>INREDNING utan Moms-avdrag</t>
  </si>
  <si>
    <t>INVENTARIER OSV., Moms-avdragbar</t>
  </si>
  <si>
    <t xml:space="preserve"> - möbler</t>
  </si>
  <si>
    <t xml:space="preserve"> - övriga maskiner och hjälpmedel</t>
  </si>
  <si>
    <t xml:space="preserve"> - utgifter för annonsutrymme</t>
  </si>
  <si>
    <t xml:space="preserve"> - utgifter för direktreklam</t>
  </si>
  <si>
    <t xml:space="preserve"> - planeringskostnader för firmamärke</t>
  </si>
  <si>
    <t xml:space="preserve"> - skyltar, reklamtejpningar etc.</t>
  </si>
  <si>
    <t>INGÅENDE LAGER OCH KASSA</t>
  </si>
  <si>
    <t xml:space="preserve"> - råvaror, halvfabrikat, delar, ingående lager</t>
  </si>
  <si>
    <t>DRIFTSKAPITAL (kassa för 1 - 2 månader)</t>
  </si>
  <si>
    <t>ÖVRIGA UTGIFTER</t>
  </si>
  <si>
    <t xml:space="preserve"> - hyresgaranti</t>
  </si>
  <si>
    <t xml:space="preserve"> - garantiavgift för telefonanslutning</t>
  </si>
  <si>
    <t xml:space="preserve"> - övriga utgifter</t>
  </si>
  <si>
    <t xml:space="preserve"> - renoveringsutgifter</t>
  </si>
  <si>
    <t>PENNNGBEHOV SAMMANLAGT</t>
  </si>
  <si>
    <t>PENNINGKÄLLOR</t>
  </si>
  <si>
    <t xml:space="preserve">FÖRETAGARNAS PLACERINGAR </t>
  </si>
  <si>
    <t>ÅTERBÄRING AV MERVÄRDESSKATT</t>
  </si>
  <si>
    <r>
      <t xml:space="preserve">LÅNEKAPITAL, </t>
    </r>
    <r>
      <rPr>
        <sz val="9"/>
        <rFont val="Arial"/>
        <family val="2"/>
      </rPr>
      <t>sammanlagt</t>
    </r>
  </si>
  <si>
    <t>LEASINGFINANSIERING</t>
  </si>
  <si>
    <t xml:space="preserve">AVBETALNINGSFINANSIERING </t>
  </si>
  <si>
    <t>Finnvera och övrig offentlig finansiering</t>
  </si>
  <si>
    <t>Bank</t>
  </si>
  <si>
    <t>Bank, konto med kredit</t>
  </si>
  <si>
    <t>SÄKERHETER FÖR LÅNEN</t>
  </si>
  <si>
    <t>Säkerhetsslag, givare, åt vem</t>
  </si>
  <si>
    <t>Belopp</t>
  </si>
  <si>
    <t>PENNINGKÄLLOR SAMMANLAGT</t>
  </si>
  <si>
    <t>Summa, som skall financieras tillfälligt</t>
  </si>
  <si>
    <t>SAMMANLAGT</t>
  </si>
  <si>
    <t>Andel offentlig financiering</t>
  </si>
  <si>
    <t xml:space="preserve"> - el-, vatten-, adb-anslutningar</t>
  </si>
  <si>
    <t>REKLAM OCH MARKNADSFÖRING</t>
  </si>
  <si>
    <t>Kapital</t>
  </si>
  <si>
    <t xml:space="preserve">
</t>
  </si>
  <si>
    <t xml:space="preserve"> SAMMANLAGT</t>
  </si>
  <si>
    <t xml:space="preserve"> Inredningsplaneringavgift</t>
  </si>
  <si>
    <t xml:space="preserve"> Franchisingavgift</t>
  </si>
  <si>
    <t xml:space="preserve"> Dator och skrivare 2500, betaln.terminal</t>
  </si>
  <si>
    <t xml:space="preserve"> - kärl</t>
  </si>
  <si>
    <t xml:space="preserve"> - köksmaskiner, serveringslinje</t>
  </si>
  <si>
    <t xml:space="preserve"> - prislista-ljysskåp</t>
  </si>
  <si>
    <t xml:space="preserve"> 1000 €, kassaskåp1900 €, övrigt 1000 €</t>
  </si>
  <si>
    <t xml:space="preserve"> Annonsering vid öppnandet</t>
  </si>
  <si>
    <t xml:space="preserve"> 5 personer a' 7 000 € + konto med </t>
  </si>
  <si>
    <t xml:space="preserve"> kredit 10 000 €</t>
  </si>
  <si>
    <t xml:space="preserve"> ansluttningavgifter</t>
  </si>
  <si>
    <t xml:space="preserve"> Proprieborgen åt Finnvera</t>
  </si>
  <si>
    <t xml:space="preserve"> Företagsinteckning åt Finnvera</t>
  </si>
  <si>
    <t xml:space="preserve"> Fastighetspant, egnahemshus, åt bank</t>
  </si>
  <si>
    <t>PENNINGBEHOV SAMMANLAGT</t>
  </si>
  <si>
    <t xml:space="preserve"> - kontorsmaskiner, kortterminal</t>
  </si>
  <si>
    <t>Säkerhetsform, givare, åt vem</t>
  </si>
  <si>
    <t>Summa, som skall finansieras tillfälligt</t>
  </si>
  <si>
    <t>Andel offentlig finansiering</t>
  </si>
  <si>
    <t xml:space="preserve">BIDRAG </t>
  </si>
  <si>
    <t>Hyresgaranti</t>
  </si>
  <si>
    <t>Renoveringsutgifter</t>
  </si>
  <si>
    <t>Garantiavgift för telefonanslutning</t>
  </si>
  <si>
    <t>Övriga utgifter</t>
  </si>
  <si>
    <t>Råvaror, halvfabrikat, delar, ingående lager</t>
  </si>
  <si>
    <t>Registreringsavgift</t>
  </si>
  <si>
    <t>Tillstånd, franchising -avgift etc.</t>
  </si>
  <si>
    <t>Sakkunnigarvoden, inspektion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</si>
</sst>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\ %"/>
  </numFmts>
  <fonts count="27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sz val="10"/>
      <color theme="0"/>
      <name val="Arial"/>
      <family val="2"/>
    </font>
    <font>
      <b/>
      <sz val="9"/>
      <color rgb="FF000000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i/>
      <sz val="14"/>
      <color theme="1"/>
      <name val="Arial"/>
      <family val="2"/>
    </font>
    <font>
      <b/>
      <sz val="8"/>
      <name val="Calibri"/>
      <family val="2"/>
      <scheme val="minor"/>
    </font>
    <font>
      <sz val="10"/>
      <color indexed="81"/>
      <name val="Tahoma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152A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35"/>
      </top>
      <bottom style="thin">
        <color indexed="3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35"/>
      </bottom>
      <diagonal/>
    </border>
    <border>
      <left/>
      <right style="thin">
        <color indexed="64"/>
      </right>
      <top style="thin">
        <color indexed="64"/>
      </top>
      <bottom style="thin">
        <color indexed="3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" fontId="4" fillId="2" borderId="1" xfId="0" applyNumberFormat="1" applyFont="1" applyFill="1" applyBorder="1" applyProtection="1">
      <protection hidden="1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4" fillId="3" borderId="1" xfId="0" applyNumberFormat="1" applyFont="1" applyFill="1" applyBorder="1" applyProtection="1">
      <protection hidden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3" fillId="0" borderId="0" xfId="0" applyNumberFormat="1" applyFont="1" applyProtection="1">
      <protection hidden="1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0" fillId="0" borderId="0" xfId="0" applyNumberFormat="1"/>
    <xf numFmtId="0" fontId="0" fillId="0" borderId="0" xfId="0" applyProtection="1">
      <protection hidden="1"/>
    </xf>
    <xf numFmtId="8" fontId="3" fillId="0" borderId="0" xfId="0" applyNumberFormat="1" applyFont="1"/>
    <xf numFmtId="0" fontId="4" fillId="0" borderId="9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0" fillId="4" borderId="0" xfId="0" applyFill="1" applyProtection="1">
      <protection hidden="1"/>
    </xf>
    <xf numFmtId="0" fontId="7" fillId="0" borderId="0" xfId="0" applyFont="1" applyProtection="1">
      <protection hidden="1"/>
    </xf>
    <xf numFmtId="0" fontId="6" fillId="0" borderId="11" xfId="0" applyFont="1" applyBorder="1" applyProtection="1">
      <protection hidden="1"/>
    </xf>
    <xf numFmtId="0" fontId="0" fillId="0" borderId="9" xfId="0" applyBorder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/>
    <xf numFmtId="0" fontId="12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3" fontId="11" fillId="5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/>
    <xf numFmtId="0" fontId="16" fillId="0" borderId="0" xfId="0" applyFont="1"/>
    <xf numFmtId="3" fontId="11" fillId="0" borderId="0" xfId="0" applyNumberFormat="1" applyFont="1" applyProtection="1">
      <protection hidden="1"/>
    </xf>
    <xf numFmtId="3" fontId="12" fillId="0" borderId="0" xfId="0" applyNumberFormat="1" applyFont="1" applyProtection="1">
      <protection hidden="1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164" fontId="11" fillId="6" borderId="12" xfId="0" applyNumberFormat="1" applyFont="1" applyFill="1" applyBorder="1" applyProtection="1">
      <protection locked="0"/>
    </xf>
    <xf numFmtId="0" fontId="12" fillId="0" borderId="0" xfId="0" applyFont="1"/>
    <xf numFmtId="0" fontId="11" fillId="0" borderId="0" xfId="0" applyFont="1" applyAlignment="1" applyProtection="1">
      <alignment horizontal="center"/>
      <protection hidden="1"/>
    </xf>
    <xf numFmtId="0" fontId="11" fillId="0" borderId="14" xfId="0" applyFont="1" applyBorder="1" applyProtection="1">
      <protection hidden="1"/>
    </xf>
    <xf numFmtId="3" fontId="12" fillId="0" borderId="10" xfId="0" applyNumberFormat="1" applyFont="1" applyBorder="1" applyProtection="1">
      <protection hidden="1"/>
    </xf>
    <xf numFmtId="0" fontId="11" fillId="4" borderId="14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3" fontId="12" fillId="4" borderId="0" xfId="0" applyNumberFormat="1" applyFont="1" applyFill="1" applyProtection="1">
      <protection hidden="1"/>
    </xf>
    <xf numFmtId="0" fontId="12" fillId="0" borderId="14" xfId="0" applyFont="1" applyBorder="1" applyProtection="1">
      <protection hidden="1"/>
    </xf>
    <xf numFmtId="0" fontId="11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3" fontId="12" fillId="0" borderId="0" xfId="0" applyNumberFormat="1" applyFont="1"/>
    <xf numFmtId="0" fontId="5" fillId="0" borderId="17" xfId="0" applyFont="1" applyBorder="1" applyAlignment="1" applyProtection="1">
      <alignment horizontal="center"/>
      <protection hidden="1"/>
    </xf>
    <xf numFmtId="0" fontId="10" fillId="0" borderId="0" xfId="0" applyFont="1" applyAlignment="1">
      <alignment horizontal="right"/>
    </xf>
    <xf numFmtId="3" fontId="12" fillId="0" borderId="0" xfId="0" applyNumberFormat="1" applyFont="1" applyAlignment="1" applyProtection="1">
      <alignment horizontal="right"/>
      <protection hidden="1"/>
    </xf>
    <xf numFmtId="3" fontId="11" fillId="0" borderId="0" xfId="0" applyNumberFormat="1" applyFont="1" applyAlignment="1" applyProtection="1">
      <alignment horizontal="right"/>
      <protection hidden="1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3" fontId="11" fillId="6" borderId="12" xfId="0" applyNumberFormat="1" applyFont="1" applyFill="1" applyBorder="1" applyProtection="1">
      <protection hidden="1"/>
    </xf>
    <xf numFmtId="164" fontId="11" fillId="6" borderId="12" xfId="0" applyNumberFormat="1" applyFont="1" applyFill="1" applyBorder="1" applyProtection="1">
      <protection hidden="1"/>
    </xf>
    <xf numFmtId="3" fontId="11" fillId="6" borderId="13" xfId="0" applyNumberFormat="1" applyFont="1" applyFill="1" applyBorder="1" applyProtection="1">
      <protection hidden="1"/>
    </xf>
    <xf numFmtId="164" fontId="11" fillId="0" borderId="10" xfId="0" applyNumberFormat="1" applyFont="1" applyBorder="1" applyProtection="1">
      <protection hidden="1"/>
    </xf>
    <xf numFmtId="3" fontId="11" fillId="0" borderId="10" xfId="0" applyNumberFormat="1" applyFont="1" applyBorder="1" applyProtection="1">
      <protection hidden="1"/>
    </xf>
    <xf numFmtId="164" fontId="11" fillId="0" borderId="0" xfId="0" applyNumberFormat="1" applyFont="1" applyProtection="1">
      <protection hidden="1"/>
    </xf>
    <xf numFmtId="3" fontId="11" fillId="6" borderId="18" xfId="0" applyNumberFormat="1" applyFont="1" applyFill="1" applyBorder="1" applyProtection="1">
      <protection hidden="1"/>
    </xf>
    <xf numFmtId="0" fontId="12" fillId="0" borderId="14" xfId="0" applyFont="1" applyBorder="1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>
      <alignment horizontal="center" readingOrder="1"/>
    </xf>
    <xf numFmtId="3" fontId="19" fillId="0" borderId="0" xfId="0" applyNumberFormat="1" applyFont="1" applyAlignment="1" applyProtection="1">
      <alignment horizontal="left" vertical="center"/>
      <protection locked="0"/>
    </xf>
    <xf numFmtId="3" fontId="19" fillId="0" borderId="0" xfId="0" applyNumberFormat="1" applyFont="1" applyAlignment="1">
      <alignment horizontal="left" vertical="center"/>
    </xf>
    <xf numFmtId="0" fontId="14" fillId="0" borderId="0" xfId="0" applyFont="1" applyProtection="1">
      <protection hidden="1"/>
    </xf>
    <xf numFmtId="0" fontId="14" fillId="0" borderId="0" xfId="0" applyFont="1"/>
    <xf numFmtId="0" fontId="11" fillId="0" borderId="9" xfId="0" applyFont="1" applyBorder="1" applyProtection="1">
      <protection hidden="1"/>
    </xf>
    <xf numFmtId="0" fontId="11" fillId="0" borderId="14" xfId="0" applyFont="1" applyBorder="1"/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0" fontId="7" fillId="0" borderId="0" xfId="0" applyFont="1" applyAlignment="1" applyProtection="1">
      <alignment horizontal="right" vertical="top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wrapText="1"/>
      <protection hidden="1"/>
    </xf>
    <xf numFmtId="3" fontId="19" fillId="0" borderId="0" xfId="0" applyNumberFormat="1" applyFont="1" applyAlignment="1" applyProtection="1">
      <alignment horizontal="left" vertical="center"/>
      <protection hidden="1"/>
    </xf>
    <xf numFmtId="0" fontId="11" fillId="6" borderId="0" xfId="0" applyFont="1" applyFill="1" applyProtection="1">
      <protection hidden="1"/>
    </xf>
    <xf numFmtId="0" fontId="11" fillId="6" borderId="27" xfId="0" applyFont="1" applyFill="1" applyBorder="1" applyProtection="1">
      <protection locked="0"/>
    </xf>
    <xf numFmtId="0" fontId="11" fillId="6" borderId="13" xfId="0" applyFont="1" applyFill="1" applyBorder="1" applyProtection="1">
      <protection locked="0"/>
    </xf>
    <xf numFmtId="0" fontId="11" fillId="6" borderId="20" xfId="0" applyFont="1" applyFill="1" applyBorder="1" applyProtection="1">
      <protection locked="0"/>
    </xf>
    <xf numFmtId="0" fontId="11" fillId="6" borderId="16" xfId="0" applyFont="1" applyFill="1" applyBorder="1" applyProtection="1">
      <protection locked="0"/>
    </xf>
    <xf numFmtId="3" fontId="11" fillId="0" borderId="17" xfId="0" applyNumberFormat="1" applyFont="1" applyBorder="1" applyAlignment="1" applyProtection="1">
      <alignment horizontal="right"/>
      <protection hidden="1"/>
    </xf>
    <xf numFmtId="3" fontId="12" fillId="0" borderId="17" xfId="0" applyNumberFormat="1" applyFont="1" applyBorder="1" applyAlignment="1" applyProtection="1">
      <alignment horizontal="right"/>
      <protection hidden="1"/>
    </xf>
    <xf numFmtId="3" fontId="4" fillId="0" borderId="17" xfId="0" applyNumberFormat="1" applyFont="1" applyBorder="1" applyProtection="1">
      <protection hidden="1"/>
    </xf>
    <xf numFmtId="3" fontId="4" fillId="4" borderId="17" xfId="0" applyNumberFormat="1" applyFont="1" applyFill="1" applyBorder="1" applyProtection="1">
      <protection hidden="1"/>
    </xf>
    <xf numFmtId="0" fontId="12" fillId="0" borderId="15" xfId="0" applyFont="1" applyBorder="1" applyProtection="1">
      <protection hidden="1"/>
    </xf>
    <xf numFmtId="0" fontId="12" fillId="0" borderId="21" xfId="0" applyFont="1" applyBorder="1" applyProtection="1">
      <protection hidden="1"/>
    </xf>
    <xf numFmtId="0" fontId="11" fillId="0" borderId="21" xfId="0" applyFont="1" applyBorder="1" applyProtection="1">
      <protection hidden="1"/>
    </xf>
    <xf numFmtId="3" fontId="4" fillId="0" borderId="29" xfId="0" applyNumberFormat="1" applyFont="1" applyBorder="1" applyProtection="1">
      <protection hidden="1"/>
    </xf>
    <xf numFmtId="3" fontId="19" fillId="0" borderId="24" xfId="0" applyNumberFormat="1" applyFont="1" applyBorder="1" applyAlignment="1" applyProtection="1">
      <alignment horizontal="left" vertical="center"/>
      <protection locked="0"/>
    </xf>
    <xf numFmtId="3" fontId="19" fillId="0" borderId="24" xfId="0" applyNumberFormat="1" applyFont="1" applyBorder="1" applyAlignment="1">
      <alignment horizontal="left" vertical="center"/>
    </xf>
    <xf numFmtId="3" fontId="19" fillId="0" borderId="20" xfId="0" applyNumberFormat="1" applyFont="1" applyBorder="1" applyAlignment="1" applyProtection="1">
      <alignment horizontal="left" vertical="center"/>
      <protection locked="0"/>
    </xf>
    <xf numFmtId="3" fontId="19" fillId="0" borderId="27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2" fillId="0" borderId="20" xfId="0" applyFont="1" applyBorder="1" applyProtection="1">
      <protection hidden="1"/>
    </xf>
    <xf numFmtId="0" fontId="11" fillId="6" borderId="27" xfId="0" applyFont="1" applyFill="1" applyBorder="1" applyProtection="1">
      <protection hidden="1"/>
    </xf>
    <xf numFmtId="0" fontId="11" fillId="6" borderId="13" xfId="0" applyFont="1" applyFill="1" applyBorder="1" applyProtection="1">
      <protection hidden="1"/>
    </xf>
    <xf numFmtId="0" fontId="11" fillId="6" borderId="20" xfId="0" applyFont="1" applyFill="1" applyBorder="1" applyProtection="1">
      <protection hidden="1"/>
    </xf>
    <xf numFmtId="0" fontId="11" fillId="6" borderId="16" xfId="0" applyFont="1" applyFill="1" applyBorder="1" applyProtection="1"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1" fillId="6" borderId="27" xfId="0" applyFont="1" applyFill="1" applyBorder="1" applyAlignment="1" applyProtection="1">
      <alignment horizontal="left"/>
      <protection hidden="1"/>
    </xf>
    <xf numFmtId="0" fontId="11" fillId="0" borderId="20" xfId="0" applyFont="1" applyBorder="1" applyProtection="1">
      <protection hidden="1"/>
    </xf>
    <xf numFmtId="0" fontId="12" fillId="0" borderId="27" xfId="0" applyFont="1" applyBorder="1" applyProtection="1">
      <protection hidden="1"/>
    </xf>
    <xf numFmtId="0" fontId="12" fillId="0" borderId="27" xfId="0" applyFont="1" applyBorder="1"/>
    <xf numFmtId="3" fontId="19" fillId="0" borderId="24" xfId="0" applyNumberFormat="1" applyFont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17" xfId="0" applyBorder="1" applyProtection="1">
      <protection hidden="1"/>
    </xf>
    <xf numFmtId="0" fontId="12" fillId="0" borderId="17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right"/>
      <protection hidden="1"/>
    </xf>
    <xf numFmtId="3" fontId="11" fillId="6" borderId="31" xfId="0" applyNumberFormat="1" applyFont="1" applyFill="1" applyBorder="1" applyProtection="1">
      <protection hidden="1"/>
    </xf>
    <xf numFmtId="0" fontId="5" fillId="0" borderId="14" xfId="0" applyFont="1" applyBorder="1" applyAlignment="1" applyProtection="1">
      <alignment horizontal="left"/>
      <protection hidden="1"/>
    </xf>
    <xf numFmtId="0" fontId="11" fillId="6" borderId="27" xfId="0" applyFont="1" applyFill="1" applyBorder="1" applyAlignment="1" applyProtection="1">
      <alignment horizontal="left"/>
      <protection locked="0"/>
    </xf>
    <xf numFmtId="3" fontId="12" fillId="0" borderId="1" xfId="0" applyNumberFormat="1" applyFont="1" applyBorder="1" applyAlignment="1" applyProtection="1">
      <alignment horizontal="center"/>
      <protection hidden="1"/>
    </xf>
    <xf numFmtId="0" fontId="12" fillId="0" borderId="20" xfId="0" applyFont="1" applyBorder="1" applyAlignment="1" applyProtection="1">
      <alignment horizontal="center"/>
      <protection hidden="1"/>
    </xf>
    <xf numFmtId="164" fontId="12" fillId="0" borderId="12" xfId="0" applyNumberFormat="1" applyFont="1" applyBorder="1" applyAlignment="1" applyProtection="1">
      <alignment horizontal="center"/>
      <protection hidden="1"/>
    </xf>
    <xf numFmtId="3" fontId="12" fillId="0" borderId="18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3" fontId="12" fillId="5" borderId="12" xfId="0" applyNumberFormat="1" applyFont="1" applyFill="1" applyBorder="1" applyAlignment="1" applyProtection="1">
      <alignment horizontal="center"/>
      <protection hidden="1"/>
    </xf>
    <xf numFmtId="3" fontId="25" fillId="6" borderId="12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hidden="1"/>
    </xf>
    <xf numFmtId="3" fontId="25" fillId="6" borderId="13" xfId="0" applyNumberFormat="1" applyFont="1" applyFill="1" applyBorder="1" applyAlignment="1" applyProtection="1">
      <alignment horizontal="center"/>
      <protection locked="0"/>
    </xf>
    <xf numFmtId="3" fontId="11" fillId="6" borderId="12" xfId="0" applyNumberFormat="1" applyFont="1" applyFill="1" applyBorder="1" applyAlignment="1" applyProtection="1">
      <alignment horizontal="center"/>
      <protection hidden="1"/>
    </xf>
    <xf numFmtId="3" fontId="11" fillId="0" borderId="0" xfId="0" applyNumberFormat="1" applyFont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/>
      <protection hidden="1"/>
    </xf>
    <xf numFmtId="3" fontId="12" fillId="0" borderId="10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3" fontId="12" fillId="0" borderId="17" xfId="0" applyNumberFormat="1" applyFont="1" applyBorder="1" applyAlignment="1" applyProtection="1">
      <alignment horizontal="center"/>
      <protection hidden="1"/>
    </xf>
    <xf numFmtId="3" fontId="11" fillId="6" borderId="13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4" fillId="0" borderId="17" xfId="0" applyNumberFormat="1" applyFont="1" applyBorder="1" applyAlignment="1" applyProtection="1">
      <alignment horizontal="center"/>
      <protection hidden="1"/>
    </xf>
    <xf numFmtId="3" fontId="4" fillId="4" borderId="17" xfId="0" applyNumberFormat="1" applyFont="1" applyFill="1" applyBorder="1" applyAlignment="1" applyProtection="1">
      <alignment horizontal="center"/>
      <protection hidden="1"/>
    </xf>
    <xf numFmtId="3" fontId="12" fillId="6" borderId="18" xfId="0" applyNumberFormat="1" applyFont="1" applyFill="1" applyBorder="1" applyAlignment="1" applyProtection="1">
      <alignment horizontal="center"/>
      <protection hidden="1"/>
    </xf>
    <xf numFmtId="3" fontId="11" fillId="6" borderId="18" xfId="0" applyNumberFormat="1" applyFont="1" applyFill="1" applyBorder="1" applyAlignment="1" applyProtection="1">
      <alignment horizontal="center"/>
      <protection hidden="1"/>
    </xf>
    <xf numFmtId="3" fontId="11" fillId="6" borderId="31" xfId="0" applyNumberFormat="1" applyFont="1" applyFill="1" applyBorder="1" applyAlignment="1" applyProtection="1">
      <alignment horizontal="center"/>
      <protection hidden="1"/>
    </xf>
    <xf numFmtId="0" fontId="6" fillId="0" borderId="33" xfId="0" applyFont="1" applyBorder="1" applyProtection="1">
      <protection hidden="1"/>
    </xf>
    <xf numFmtId="0" fontId="0" fillId="0" borderId="10" xfId="0" applyBorder="1"/>
    <xf numFmtId="0" fontId="12" fillId="0" borderId="34" xfId="0" applyFont="1" applyBorder="1"/>
    <xf numFmtId="0" fontId="0" fillId="0" borderId="24" xfId="0" applyBorder="1"/>
    <xf numFmtId="0" fontId="11" fillId="0" borderId="34" xfId="0" applyFont="1" applyBorder="1"/>
    <xf numFmtId="0" fontId="11" fillId="0" borderId="24" xfId="0" applyFont="1" applyBorder="1"/>
    <xf numFmtId="0" fontId="12" fillId="0" borderId="24" xfId="0" applyFont="1" applyBorder="1" applyAlignment="1">
      <alignment horizontal="center"/>
    </xf>
    <xf numFmtId="3" fontId="11" fillId="0" borderId="24" xfId="0" applyNumberFormat="1" applyFont="1" applyBorder="1" applyAlignment="1" applyProtection="1">
      <alignment horizontal="right"/>
      <protection hidden="1"/>
    </xf>
    <xf numFmtId="0" fontId="11" fillId="0" borderId="24" xfId="0" applyFont="1" applyBorder="1" applyAlignment="1">
      <alignment horizontal="right"/>
    </xf>
    <xf numFmtId="3" fontId="12" fillId="0" borderId="24" xfId="0" applyNumberFormat="1" applyFont="1" applyBorder="1" applyAlignment="1" applyProtection="1">
      <alignment horizontal="right"/>
      <protection hidden="1"/>
    </xf>
    <xf numFmtId="0" fontId="11" fillId="0" borderId="34" xfId="0" applyFont="1" applyBorder="1" applyProtection="1">
      <protection hidden="1"/>
    </xf>
    <xf numFmtId="0" fontId="2" fillId="0" borderId="24" xfId="0" applyFont="1" applyBorder="1" applyAlignment="1" applyProtection="1">
      <alignment horizontal="center"/>
      <protection hidden="1"/>
    </xf>
    <xf numFmtId="3" fontId="4" fillId="0" borderId="24" xfId="0" applyNumberFormat="1" applyFont="1" applyBorder="1" applyProtection="1">
      <protection hidden="1"/>
    </xf>
    <xf numFmtId="0" fontId="11" fillId="4" borderId="34" xfId="0" applyFont="1" applyFill="1" applyBorder="1" applyProtection="1">
      <protection hidden="1"/>
    </xf>
    <xf numFmtId="3" fontId="4" fillId="4" borderId="24" xfId="0" applyNumberFormat="1" applyFont="1" applyFill="1" applyBorder="1" applyProtection="1">
      <protection hidden="1"/>
    </xf>
    <xf numFmtId="3" fontId="4" fillId="4" borderId="24" xfId="0" applyNumberFormat="1" applyFont="1" applyFill="1" applyBorder="1"/>
    <xf numFmtId="0" fontId="12" fillId="0" borderId="35" xfId="0" applyFont="1" applyBorder="1" applyProtection="1">
      <protection hidden="1"/>
    </xf>
    <xf numFmtId="3" fontId="4" fillId="0" borderId="13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0" fontId="2" fillId="0" borderId="28" xfId="0" applyFont="1" applyBorder="1" applyAlignment="1" applyProtection="1">
      <alignment horizontal="center"/>
      <protection hidden="1"/>
    </xf>
    <xf numFmtId="3" fontId="12" fillId="6" borderId="12" xfId="0" applyNumberFormat="1" applyFont="1" applyFill="1" applyBorder="1" applyAlignment="1" applyProtection="1">
      <alignment horizontal="center"/>
      <protection locked="0"/>
    </xf>
    <xf numFmtId="3" fontId="12" fillId="0" borderId="12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4" fillId="0" borderId="10" xfId="0" applyFont="1" applyBorder="1" applyProtection="1">
      <protection hidden="1"/>
    </xf>
    <xf numFmtId="0" fontId="4" fillId="0" borderId="28" xfId="0" applyFont="1" applyBorder="1" applyProtection="1">
      <protection hidden="1"/>
    </xf>
    <xf numFmtId="0" fontId="2" fillId="0" borderId="34" xfId="0" applyFont="1" applyBorder="1" applyAlignment="1" applyProtection="1">
      <alignment horizontal="left"/>
      <protection hidden="1"/>
    </xf>
    <xf numFmtId="3" fontId="12" fillId="0" borderId="22" xfId="0" applyNumberFormat="1" applyFont="1" applyBorder="1" applyAlignment="1" applyProtection="1">
      <alignment horizontal="center"/>
      <protection hidden="1"/>
    </xf>
    <xf numFmtId="3" fontId="12" fillId="0" borderId="23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left" vertical="center"/>
      <protection hidden="1"/>
    </xf>
    <xf numFmtId="3" fontId="19" fillId="0" borderId="24" xfId="0" applyNumberFormat="1" applyFont="1" applyBorder="1" applyAlignment="1" applyProtection="1">
      <alignment horizontal="left" vertical="center"/>
      <protection hidden="1"/>
    </xf>
    <xf numFmtId="14" fontId="2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6" borderId="20" xfId="0" applyFont="1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4" fontId="4" fillId="6" borderId="20" xfId="0" applyNumberFormat="1" applyFont="1" applyFill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0" borderId="5" xfId="0" applyFont="1" applyBorder="1" applyAlignment="1" applyProtection="1">
      <alignment horizontal="right"/>
      <protection hidden="1"/>
    </xf>
    <xf numFmtId="0" fontId="20" fillId="7" borderId="16" xfId="0" applyFont="1" applyFill="1" applyBorder="1" applyAlignment="1" applyProtection="1">
      <alignment horizontal="center"/>
      <protection hidden="1"/>
    </xf>
    <xf numFmtId="0" fontId="20" fillId="7" borderId="13" xfId="0" applyFont="1" applyFill="1" applyBorder="1" applyAlignment="1" applyProtection="1">
      <alignment horizontal="center"/>
      <protection hidden="1"/>
    </xf>
    <xf numFmtId="0" fontId="21" fillId="8" borderId="10" xfId="0" applyFont="1" applyFill="1" applyBorder="1" applyAlignment="1" applyProtection="1">
      <alignment horizontal="center"/>
      <protection hidden="1"/>
    </xf>
    <xf numFmtId="0" fontId="21" fillId="8" borderId="28" xfId="0" applyFont="1" applyFill="1" applyBorder="1" applyAlignment="1" applyProtection="1">
      <alignment horizontal="center"/>
      <protection hidden="1"/>
    </xf>
    <xf numFmtId="3" fontId="12" fillId="0" borderId="22" xfId="0" applyNumberFormat="1" applyFont="1" applyBorder="1" applyAlignment="1" applyProtection="1">
      <alignment horizontal="right"/>
      <protection hidden="1"/>
    </xf>
    <xf numFmtId="3" fontId="12" fillId="0" borderId="23" xfId="0" applyNumberFormat="1" applyFont="1" applyBorder="1" applyAlignment="1" applyProtection="1">
      <alignment horizontal="right"/>
      <protection hidden="1"/>
    </xf>
    <xf numFmtId="3" fontId="11" fillId="0" borderId="0" xfId="0" applyNumberFormat="1" applyFont="1" applyAlignment="1" applyProtection="1">
      <alignment horizontal="left"/>
      <protection hidden="1"/>
    </xf>
    <xf numFmtId="3" fontId="11" fillId="0" borderId="24" xfId="0" applyNumberFormat="1" applyFont="1" applyBorder="1" applyAlignment="1" applyProtection="1">
      <alignment horizontal="left"/>
      <protection hidden="1"/>
    </xf>
    <xf numFmtId="0" fontId="11" fillId="6" borderId="20" xfId="0" applyFont="1" applyFill="1" applyBorder="1" applyAlignment="1" applyProtection="1">
      <alignment horizontal="left"/>
      <protection hidden="1"/>
    </xf>
    <xf numFmtId="0" fontId="11" fillId="6" borderId="27" xfId="0" applyFont="1" applyFill="1" applyBorder="1" applyAlignment="1" applyProtection="1">
      <alignment horizontal="left"/>
      <protection hidden="1"/>
    </xf>
    <xf numFmtId="0" fontId="11" fillId="6" borderId="16" xfId="0" applyFont="1" applyFill="1" applyBorder="1" applyAlignment="1" applyProtection="1">
      <alignment horizontal="left"/>
      <protection hidden="1"/>
    </xf>
    <xf numFmtId="0" fontId="11" fillId="6" borderId="13" xfId="0" applyFont="1" applyFill="1" applyBorder="1" applyAlignment="1" applyProtection="1">
      <alignment horizontal="left"/>
      <protection hidden="1"/>
    </xf>
    <xf numFmtId="3" fontId="12" fillId="6" borderId="22" xfId="0" applyNumberFormat="1" applyFont="1" applyFill="1" applyBorder="1" applyAlignment="1" applyProtection="1">
      <alignment horizontal="center"/>
      <protection hidden="1"/>
    </xf>
    <xf numFmtId="3" fontId="12" fillId="6" borderId="23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3" fontId="12" fillId="0" borderId="25" xfId="0" applyNumberFormat="1" applyFont="1" applyBorder="1" applyAlignment="1" applyProtection="1">
      <alignment horizontal="right"/>
      <protection hidden="1"/>
    </xf>
    <xf numFmtId="3" fontId="12" fillId="0" borderId="26" xfId="0" applyNumberFormat="1" applyFont="1" applyBorder="1" applyAlignment="1" applyProtection="1">
      <alignment horizontal="right"/>
      <protection hidden="1"/>
    </xf>
    <xf numFmtId="3" fontId="1" fillId="0" borderId="20" xfId="0" applyNumberFormat="1" applyFont="1" applyBorder="1" applyAlignment="1" applyProtection="1">
      <alignment horizontal="left" vertical="center"/>
      <protection hidden="1"/>
    </xf>
    <xf numFmtId="3" fontId="19" fillId="0" borderId="20" xfId="0" applyNumberFormat="1" applyFont="1" applyBorder="1" applyAlignment="1" applyProtection="1">
      <alignment horizontal="left" vertical="center"/>
      <protection hidden="1"/>
    </xf>
    <xf numFmtId="3" fontId="19" fillId="0" borderId="27" xfId="0" applyNumberFormat="1" applyFont="1" applyBorder="1" applyAlignment="1" applyProtection="1">
      <alignment horizontal="left" vertical="center"/>
      <protection hidden="1"/>
    </xf>
    <xf numFmtId="0" fontId="11" fillId="6" borderId="16" xfId="0" applyFont="1" applyFill="1" applyBorder="1" applyProtection="1">
      <protection hidden="1"/>
    </xf>
    <xf numFmtId="0" fontId="11" fillId="6" borderId="13" xfId="0" applyFont="1" applyFill="1" applyBorder="1"/>
    <xf numFmtId="0" fontId="11" fillId="6" borderId="19" xfId="0" applyFont="1" applyFill="1" applyBorder="1" applyAlignment="1" applyProtection="1">
      <alignment horizontal="left"/>
      <protection hidden="1"/>
    </xf>
    <xf numFmtId="0" fontId="11" fillId="6" borderId="32" xfId="0" applyFont="1" applyFill="1" applyBorder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0" fontId="11" fillId="6" borderId="12" xfId="0" applyFont="1" applyFill="1" applyBorder="1" applyAlignment="1" applyProtection="1">
      <alignment horizontal="left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16" xfId="0" applyFont="1" applyFill="1" applyBorder="1" applyAlignment="1" applyProtection="1">
      <alignment horizontal="center"/>
      <protection hidden="1"/>
    </xf>
    <xf numFmtId="0" fontId="11" fillId="6" borderId="30" xfId="0" applyFont="1" applyFill="1" applyBorder="1" applyAlignment="1" applyProtection="1">
      <alignment horizontal="left"/>
      <protection hidden="1"/>
    </xf>
    <xf numFmtId="0" fontId="11" fillId="6" borderId="15" xfId="0" applyFont="1" applyFill="1" applyBorder="1" applyAlignment="1" applyProtection="1">
      <alignment horizontal="center"/>
      <protection hidden="1"/>
    </xf>
    <xf numFmtId="0" fontId="11" fillId="6" borderId="21" xfId="0" applyFont="1" applyFill="1" applyBorder="1" applyAlignment="1" applyProtection="1">
      <alignment horizontal="center"/>
      <protection hidden="1"/>
    </xf>
    <xf numFmtId="0" fontId="12" fillId="0" borderId="24" xfId="0" applyFont="1" applyBorder="1" applyAlignment="1" applyProtection="1">
      <alignment horizontal="left"/>
      <protection hidden="1"/>
    </xf>
    <xf numFmtId="0" fontId="2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12" fillId="0" borderId="13" xfId="0" applyNumberFormat="1" applyFont="1" applyBorder="1" applyAlignment="1" applyProtection="1">
      <alignment horizontal="center"/>
      <protection hidden="1"/>
    </xf>
    <xf numFmtId="0" fontId="11" fillId="6" borderId="1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11" fillId="6" borderId="16" xfId="0" applyFont="1" applyFill="1" applyBorder="1" applyAlignment="1" applyProtection="1">
      <alignment horizontal="left"/>
      <protection locked="0"/>
    </xf>
    <xf numFmtId="0" fontId="11" fillId="6" borderId="13" xfId="0" applyFont="1" applyFill="1" applyBorder="1" applyAlignment="1" applyProtection="1">
      <alignment horizontal="left"/>
      <protection locked="0"/>
    </xf>
    <xf numFmtId="0" fontId="11" fillId="6" borderId="20" xfId="0" applyFont="1" applyFill="1" applyBorder="1" applyAlignment="1" applyProtection="1">
      <alignment horizontal="left"/>
      <protection locked="0"/>
    </xf>
    <xf numFmtId="0" fontId="11" fillId="6" borderId="27" xfId="0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>
      <alignment horizontal="right"/>
    </xf>
    <xf numFmtId="0" fontId="4" fillId="6" borderId="20" xfId="0" applyFont="1" applyFill="1" applyBorder="1" applyAlignment="1" applyProtection="1">
      <alignment horizontal="left"/>
      <protection locked="0"/>
    </xf>
    <xf numFmtId="0" fontId="0" fillId="6" borderId="20" xfId="0" applyFill="1" applyBorder="1" applyAlignment="1" applyProtection="1">
      <alignment horizontal="left"/>
      <protection locked="0"/>
    </xf>
    <xf numFmtId="0" fontId="12" fillId="6" borderId="20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20" fillId="9" borderId="16" xfId="0" applyFont="1" applyFill="1" applyBorder="1" applyAlignment="1" applyProtection="1">
      <alignment horizontal="center"/>
      <protection hidden="1"/>
    </xf>
    <xf numFmtId="0" fontId="20" fillId="9" borderId="13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 indent="1"/>
      <protection hidden="1"/>
    </xf>
    <xf numFmtId="0" fontId="12" fillId="0" borderId="24" xfId="0" applyFont="1" applyBorder="1" applyAlignment="1" applyProtection="1">
      <alignment horizontal="right" indent="1"/>
      <protection hidden="1"/>
    </xf>
    <xf numFmtId="0" fontId="23" fillId="0" borderId="0" xfId="0" applyFont="1" applyAlignment="1">
      <alignment horizontal="center" vertical="top"/>
    </xf>
    <xf numFmtId="14" fontId="12" fillId="6" borderId="2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left"/>
      <protection hidden="1"/>
    </xf>
    <xf numFmtId="0" fontId="11" fillId="6" borderId="16" xfId="0" applyFont="1" applyFill="1" applyBorder="1" applyProtection="1">
      <protection locked="0"/>
    </xf>
    <xf numFmtId="0" fontId="11" fillId="6" borderId="13" xfId="0" applyFont="1" applyFill="1" applyBorder="1" applyProtection="1">
      <protection locked="0"/>
    </xf>
    <xf numFmtId="0" fontId="11" fillId="6" borderId="22" xfId="0" applyFont="1" applyFill="1" applyBorder="1" applyAlignment="1" applyProtection="1">
      <alignment horizontal="left"/>
      <protection locked="0"/>
    </xf>
    <xf numFmtId="3" fontId="12" fillId="6" borderId="22" xfId="0" applyNumberFormat="1" applyFont="1" applyFill="1" applyBorder="1" applyAlignment="1" applyProtection="1">
      <alignment horizontal="center"/>
      <protection locked="0"/>
    </xf>
    <xf numFmtId="3" fontId="12" fillId="6" borderId="13" xfId="0" applyNumberFormat="1" applyFont="1" applyFill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0152A1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Finansieringsplan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xemplet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775093</xdr:colOff>
      <xdr:row>0</xdr:row>
      <xdr:rowOff>116905</xdr:rowOff>
    </xdr:from>
    <xdr:to>
      <xdr:col>9</xdr:col>
      <xdr:colOff>264927</xdr:colOff>
      <xdr:row>3</xdr:row>
      <xdr:rowOff>111191</xdr:rowOff>
    </xdr:to>
    <xdr:sp macro="" textlink="">
      <xdr:nvSpPr>
        <xdr:cNvPr id="4" name="Tekstikehy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80886" y="116905"/>
          <a:ext cx="4565455" cy="44097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600" b="1">
              <a:solidFill>
                <a:srgbClr val="0152A1"/>
              </a:solidFill>
              <a:effectLst/>
              <a:latin typeface="+mn-lt"/>
              <a:ea typeface="+mn-ea"/>
              <a:cs typeface="+mn-cs"/>
            </a:rPr>
            <a:t>FT8 FINANSIERINGSBEHOV    </a:t>
          </a:r>
          <a:r>
            <a:rPr lang="fi-FI" sz="1400" b="1" i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EXEMPLET</a:t>
          </a:r>
        </a:p>
      </xdr:txBody>
    </xdr:sp>
    <xdr:clientData/>
  </xdr:twoCellAnchor>
  <xdr:twoCellAnchor editAs="oneCell">
    <xdr:from>
      <xdr:col>1</xdr:col>
      <xdr:colOff>20626</xdr:colOff>
      <xdr:row>0</xdr:row>
      <xdr:rowOff>103834</xdr:rowOff>
    </xdr:from>
    <xdr:to>
      <xdr:col>2</xdr:col>
      <xdr:colOff>641218</xdr:colOff>
      <xdr:row>2</xdr:row>
      <xdr:rowOff>53371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A8DE4756-81C8-4A1B-B045-9269FD36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350" y="103834"/>
          <a:ext cx="817661" cy="282365"/>
        </a:xfrm>
        <a:prstGeom prst="rect">
          <a:avLst/>
        </a:prstGeom>
      </xdr:spPr>
    </xdr:pic>
    <xdr:clientData/>
  </xdr:twoCellAnchor>
  <xdr:twoCellAnchor>
    <xdr:from>
      <xdr:col>11</xdr:col>
      <xdr:colOff>555604</xdr:colOff>
      <xdr:row>6</xdr:row>
      <xdr:rowOff>141276</xdr:rowOff>
    </xdr:from>
    <xdr:to>
      <xdr:col>14</xdr:col>
      <xdr:colOff>172063</xdr:colOff>
      <xdr:row>9</xdr:row>
      <xdr:rowOff>91965</xdr:rowOff>
    </xdr:to>
    <xdr:sp macro="" textlink="">
      <xdr:nvSpPr>
        <xdr:cNvPr id="8" name="Suorakulmio: Pyöristetyt kulmat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BA6C88-2C35-4C21-AFFF-5CB7353444F7}"/>
            </a:ext>
          </a:extLst>
        </xdr:cNvPr>
        <xdr:cNvSpPr/>
      </xdr:nvSpPr>
      <xdr:spPr>
        <a:xfrm>
          <a:off x="7628190" y="995242"/>
          <a:ext cx="1442632" cy="37548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200" b="1"/>
            <a:t>TILL</a:t>
          </a:r>
          <a:r>
            <a:rPr lang="fi-FI" sz="1200" b="1" baseline="0"/>
            <a:t> BLANKETT</a:t>
          </a:r>
          <a:endParaRPr lang="fi-FI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908096</xdr:colOff>
      <xdr:row>1</xdr:row>
      <xdr:rowOff>146366</xdr:rowOff>
    </xdr:from>
    <xdr:to>
      <xdr:col>7</xdr:col>
      <xdr:colOff>419601</xdr:colOff>
      <xdr:row>3</xdr:row>
      <xdr:rowOff>153378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26074D6C-98BC-4E1E-859E-16290C45A31D}"/>
            </a:ext>
          </a:extLst>
        </xdr:cNvPr>
        <xdr:cNvSpPr txBox="1"/>
      </xdr:nvSpPr>
      <xdr:spPr>
        <a:xfrm>
          <a:off x="2241596" y="312018"/>
          <a:ext cx="3437462" cy="412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FT8 FINANSIERINGSBEHOV      </a:t>
          </a:r>
        </a:p>
      </xdr:txBody>
    </xdr:sp>
    <xdr:clientData/>
  </xdr:twoCellAnchor>
  <xdr:twoCellAnchor editAs="oneCell">
    <xdr:from>
      <xdr:col>1</xdr:col>
      <xdr:colOff>42092</xdr:colOff>
      <xdr:row>1</xdr:row>
      <xdr:rowOff>112487</xdr:rowOff>
    </xdr:from>
    <xdr:to>
      <xdr:col>2</xdr:col>
      <xdr:colOff>765085</xdr:colOff>
      <xdr:row>3</xdr:row>
      <xdr:rowOff>34685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E94231D1-6348-4DA7-AC02-53481E36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749" y="279401"/>
          <a:ext cx="932906" cy="306645"/>
        </a:xfrm>
        <a:prstGeom prst="rect">
          <a:avLst/>
        </a:prstGeom>
      </xdr:spPr>
    </xdr:pic>
    <xdr:clientData/>
  </xdr:twoCellAnchor>
  <xdr:twoCellAnchor>
    <xdr:from>
      <xdr:col>11</xdr:col>
      <xdr:colOff>579782</xdr:colOff>
      <xdr:row>8</xdr:row>
      <xdr:rowOff>83269</xdr:rowOff>
    </xdr:from>
    <xdr:to>
      <xdr:col>14</xdr:col>
      <xdr:colOff>378018</xdr:colOff>
      <xdr:row>11</xdr:row>
      <xdr:rowOff>36113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D7C44-D5EC-4E5C-AABA-1EA70293D6D9}"/>
            </a:ext>
          </a:extLst>
        </xdr:cNvPr>
        <xdr:cNvSpPr/>
      </xdr:nvSpPr>
      <xdr:spPr>
        <a:xfrm>
          <a:off x="8243956" y="1524443"/>
          <a:ext cx="1620410" cy="38354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200" b="1"/>
            <a:t>TILL EXEMPLET</a:t>
          </a:r>
        </a:p>
      </xdr:txBody>
    </xdr:sp>
    <xdr:clientData/>
  </xdr:twoCellAnchor>
  <xdr:twoCellAnchor editAs="oneCell">
    <xdr:from>
      <xdr:col>8</xdr:col>
      <xdr:colOff>520136</xdr:colOff>
      <xdr:row>1</xdr:row>
      <xdr:rowOff>33130</xdr:rowOff>
    </xdr:from>
    <xdr:to>
      <xdr:col>10</xdr:col>
      <xdr:colOff>633894</xdr:colOff>
      <xdr:row>5</xdr:row>
      <xdr:rowOff>82826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3DCA357F-F16E-79F3-B398-915FCBA6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266" y="198782"/>
          <a:ext cx="1157367" cy="861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>
      <selection activeCell="H3" sqref="H3"/>
    </sheetView>
  </sheetViews>
  <sheetFormatPr defaultRowHeight="12.75" x14ac:dyDescent="0.2"/>
  <cols>
    <col min="2" max="2" width="10.42578125" bestFit="1" customWidth="1"/>
    <col min="3" max="3" width="9.28515625" bestFit="1" customWidth="1"/>
    <col min="4" max="4" width="9.5703125" bestFit="1" customWidth="1"/>
    <col min="7" max="7" width="14" customWidth="1"/>
    <col min="8" max="8" width="13.28515625" customWidth="1"/>
    <col min="9" max="9" width="12.140625" customWidth="1"/>
  </cols>
  <sheetData>
    <row r="2" spans="1:9" ht="13.5" thickBot="1" x14ac:dyDescent="0.25"/>
    <row r="3" spans="1:9" ht="13.5" thickBot="1" x14ac:dyDescent="0.25">
      <c r="A3" s="4" t="s">
        <v>3</v>
      </c>
      <c r="G3" s="9" t="e">
        <f>IF(#REF!=0,IF(26%*(#REF!-#REF!)&lt;0,0,26%*(#REF!-#REF!)),26%*(#REF!-#REF!-Finansieringsplan!E59/Finansieringsplan!K59))</f>
        <v>#REF!</v>
      </c>
      <c r="H3" s="9" t="e">
        <f>IF(#REF!=0,IF(26%*(#REF!-#REF!)&lt;0,0,26%*(#REF!-#REF!)),26%*(#REF!-#REF!-Finansieringsplan!G59/Finansieringsplan!L59))</f>
        <v>#REF!</v>
      </c>
      <c r="I3" s="9" t="e">
        <f>IF(#REF!=0,IF(26%*(#REF!-#REF!)&lt;0,0,26%*(#REF!-#REF!)),26%*(#REF!-#REF!-Finansieringsplan!H59/Finansieringsplan!M59))</f>
        <v>#REF!</v>
      </c>
    </row>
    <row r="5" spans="1:9" x14ac:dyDescent="0.2">
      <c r="A5" t="s">
        <v>16</v>
      </c>
    </row>
    <row r="6" spans="1:9" ht="13.5" thickBot="1" x14ac:dyDescent="0.25"/>
    <row r="7" spans="1:9" x14ac:dyDescent="0.2">
      <c r="B7" s="10" t="s">
        <v>1</v>
      </c>
      <c r="C7" s="11" t="s">
        <v>2</v>
      </c>
      <c r="D7" s="11" t="s">
        <v>21</v>
      </c>
    </row>
    <row r="8" spans="1:9" x14ac:dyDescent="0.2">
      <c r="A8" s="7" t="s">
        <v>5</v>
      </c>
      <c r="B8" s="18" t="e">
        <f>IF(#REF!=0,0,#REF!*#REF!)</f>
        <v>#REF!</v>
      </c>
      <c r="C8" s="18" t="e">
        <f>IF(#REF!=0,0,#REF!*#REF!)</f>
        <v>#REF!</v>
      </c>
      <c r="D8" s="18" t="e">
        <f>IF(#REF!=0,0,#REF!*#REF!)</f>
        <v>#REF!</v>
      </c>
    </row>
    <row r="9" spans="1:9" x14ac:dyDescent="0.2">
      <c r="A9" s="8" t="s">
        <v>6</v>
      </c>
      <c r="B9" s="18" t="e">
        <f>IF(#REF!=0,0,#REF!*#REF!)</f>
        <v>#REF!</v>
      </c>
      <c r="C9" s="18" t="e">
        <f>IF(#REF!=0,0,#REF!*#REF!)</f>
        <v>#REF!</v>
      </c>
      <c r="D9" s="18" t="e">
        <f>IF(#REF!=0,0,#REF!*#REF!)</f>
        <v>#REF!</v>
      </c>
    </row>
    <row r="10" spans="1:9" x14ac:dyDescent="0.2">
      <c r="A10" s="8" t="s">
        <v>7</v>
      </c>
      <c r="B10" s="18" t="e">
        <f>IF(#REF!=0,0,#REF!*#REF!)</f>
        <v>#REF!</v>
      </c>
      <c r="C10" s="18" t="e">
        <f>IF(#REF!=0,0,#REF!*#REF!)</f>
        <v>#REF!</v>
      </c>
      <c r="D10" s="18" t="e">
        <f>IF(#REF!=0,0,#REF!*#REF!)</f>
        <v>#REF!</v>
      </c>
    </row>
    <row r="11" spans="1:9" x14ac:dyDescent="0.2">
      <c r="A11" s="8" t="s">
        <v>8</v>
      </c>
      <c r="B11" s="18" t="e">
        <f>IF(#REF!=0,0,#REF!*#REF!)</f>
        <v>#REF!</v>
      </c>
      <c r="C11" s="18" t="e">
        <f>IF(#REF!=0,0,#REF!*#REF!)</f>
        <v>#REF!</v>
      </c>
      <c r="D11" s="18" t="e">
        <f>IF(#REF!=0,0,#REF!*#REF!)</f>
        <v>#REF!</v>
      </c>
    </row>
    <row r="12" spans="1:9" x14ac:dyDescent="0.2">
      <c r="A12" s="8" t="s">
        <v>9</v>
      </c>
      <c r="B12" s="18" t="e">
        <f>IF(#REF!=0,0,#REF!*#REF!)</f>
        <v>#REF!</v>
      </c>
      <c r="C12" s="18" t="e">
        <f>IF(#REF!=0,0,#REF!*#REF!)</f>
        <v>#REF!</v>
      </c>
      <c r="D12" s="18" t="e">
        <f>IF(#REF!=0,0,#REF!*#REF!)</f>
        <v>#REF!</v>
      </c>
    </row>
    <row r="13" spans="1:9" x14ac:dyDescent="0.2">
      <c r="A13" s="8" t="s">
        <v>10</v>
      </c>
      <c r="B13" s="18" t="e">
        <f>-IF(#REF!=0,0,#REF!*(1-#REF!)*#REF!)</f>
        <v>#REF!</v>
      </c>
      <c r="C13" s="18" t="e">
        <f>-IF(#REF!=0,0,#REF!*(1-#REF!)*#REF!)</f>
        <v>#REF!</v>
      </c>
      <c r="D13" s="18" t="e">
        <f>-IF(#REF!=0,0,#REF!*(1-#REF!)*#REF!)</f>
        <v>#REF!</v>
      </c>
    </row>
    <row r="14" spans="1:9" x14ac:dyDescent="0.2">
      <c r="A14" s="8" t="s">
        <v>11</v>
      </c>
      <c r="B14" s="18" t="e">
        <f>-IF(#REF!=0,0,#REF!*(1-#REF!)*#REF!)</f>
        <v>#REF!</v>
      </c>
      <c r="C14" s="18" t="e">
        <f>-IF(#REF!=0,0,#REF!*(1-#REF!)*#REF!)</f>
        <v>#REF!</v>
      </c>
      <c r="D14" s="18" t="e">
        <f>-IF(#REF!=0,0,#REF!*(1-#REF!)*#REF!)</f>
        <v>#REF!</v>
      </c>
    </row>
    <row r="15" spans="1:9" x14ac:dyDescent="0.2">
      <c r="A15" s="8" t="s">
        <v>12</v>
      </c>
      <c r="B15" s="18" t="e">
        <f>-IF(#REF!=0,0,#REF!*(1-#REF!)*#REF!)</f>
        <v>#REF!</v>
      </c>
      <c r="C15" s="18" t="e">
        <f>-IF(#REF!=0,0,#REF!*(1-#REF!)*#REF!)</f>
        <v>#REF!</v>
      </c>
      <c r="D15" s="18" t="e">
        <f>-IF(#REF!=0,0,#REF!*(1-#REF!)*#REF!)</f>
        <v>#REF!</v>
      </c>
    </row>
    <row r="16" spans="1:9" x14ac:dyDescent="0.2">
      <c r="A16" s="8" t="s">
        <v>13</v>
      </c>
      <c r="B16" s="18" t="e">
        <f>-IF(#REF!=0,0,#REF!*(1-#REF!)*#REF!)</f>
        <v>#REF!</v>
      </c>
      <c r="C16" s="18" t="e">
        <f>-IF(#REF!=0,0,#REF!*(1-#REF!)*#REF!)</f>
        <v>#REF!</v>
      </c>
      <c r="D16" s="18" t="e">
        <f>-IF(#REF!=0,0,#REF!*(1-#REF!)*#REF!)</f>
        <v>#REF!</v>
      </c>
    </row>
    <row r="17" spans="1:4" x14ac:dyDescent="0.2">
      <c r="A17" s="16" t="s">
        <v>17</v>
      </c>
      <c r="B17" s="18" t="e">
        <f>-IF(#REF!=0,0,#REF!*(1-#REF!)*#REF!)</f>
        <v>#REF!</v>
      </c>
      <c r="C17" s="18" t="e">
        <f>-IF(#REF!=0,0,#REF!*(1-#REF!)*#REF!)</f>
        <v>#REF!</v>
      </c>
      <c r="D17" s="18" t="e">
        <f>-IF(#REF!=0,0,#REF!*(1-#REF!)*#REF!)</f>
        <v>#REF!</v>
      </c>
    </row>
    <row r="18" spans="1:4" x14ac:dyDescent="0.2">
      <c r="A18" s="16" t="s">
        <v>15</v>
      </c>
      <c r="B18" s="18" t="e">
        <f>SUM(B8:B17)</f>
        <v>#REF!</v>
      </c>
      <c r="C18" s="18" t="e">
        <f>SUM(C8:C17)</f>
        <v>#REF!</v>
      </c>
      <c r="D18" s="18" t="e">
        <f>SUM(D8:D17)</f>
        <v>#REF!</v>
      </c>
    </row>
  </sheetData>
  <sheetProtection password="9675" sheet="1"/>
  <phoneticPr fontId="5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121"/>
  <sheetViews>
    <sheetView showGridLines="0" showZeros="0" zoomScaleNormal="100" workbookViewId="0">
      <selection activeCell="R46" sqref="R46"/>
    </sheetView>
  </sheetViews>
  <sheetFormatPr defaultRowHeight="12.75" x14ac:dyDescent="0.2"/>
  <cols>
    <col min="2" max="2" width="2.855468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9.5703125" customWidth="1"/>
  </cols>
  <sheetData>
    <row r="1" spans="1:14" x14ac:dyDescent="0.2">
      <c r="A1" s="19"/>
      <c r="B1" s="73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9" customHeight="1" x14ac:dyDescent="0.25">
      <c r="A3" s="19"/>
      <c r="B3" s="6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19"/>
      <c r="B4" s="24" t="s">
        <v>35</v>
      </c>
      <c r="C4" s="19"/>
      <c r="D4" s="19"/>
      <c r="E4" s="19"/>
      <c r="F4" s="19"/>
      <c r="G4" s="19"/>
      <c r="H4" s="19"/>
      <c r="I4" s="19"/>
      <c r="J4" s="178"/>
      <c r="K4" s="179"/>
      <c r="L4" s="19"/>
      <c r="M4" s="19"/>
      <c r="N4" s="19"/>
    </row>
    <row r="5" spans="1:14" x14ac:dyDescent="0.2">
      <c r="A5" s="19"/>
      <c r="B5" s="180" t="s">
        <v>38</v>
      </c>
      <c r="C5" s="181"/>
      <c r="D5" s="181"/>
      <c r="E5" s="181"/>
      <c r="F5" s="19"/>
      <c r="G5" s="19"/>
      <c r="H5" s="81" t="s">
        <v>0</v>
      </c>
      <c r="I5" s="81"/>
      <c r="J5" s="81"/>
      <c r="K5" s="81"/>
      <c r="L5" s="19"/>
      <c r="M5" s="19"/>
      <c r="N5" s="19"/>
    </row>
    <row r="6" spans="1:14" ht="6" customHeight="1" x14ac:dyDescent="0.2">
      <c r="A6" s="19"/>
      <c r="B6" s="4"/>
      <c r="C6" s="19"/>
      <c r="D6" s="19"/>
      <c r="E6" s="19"/>
      <c r="F6" s="19"/>
      <c r="G6" s="19"/>
      <c r="H6" s="81"/>
      <c r="I6" s="81"/>
      <c r="J6" s="81"/>
      <c r="K6" s="81"/>
      <c r="L6" s="19"/>
      <c r="M6" s="19"/>
      <c r="N6" s="19"/>
    </row>
    <row r="7" spans="1:14" x14ac:dyDescent="0.2">
      <c r="A7" s="19"/>
      <c r="B7" s="24" t="s">
        <v>36</v>
      </c>
      <c r="C7" s="19"/>
      <c r="D7" s="19"/>
      <c r="E7" s="19"/>
      <c r="F7" s="19"/>
      <c r="G7" s="19"/>
      <c r="H7" s="81"/>
      <c r="I7" s="81"/>
      <c r="J7" s="108" t="s">
        <v>37</v>
      </c>
      <c r="K7" s="81"/>
      <c r="L7" s="19"/>
      <c r="M7" s="19"/>
      <c r="N7" s="19"/>
    </row>
    <row r="8" spans="1:14" ht="15" x14ac:dyDescent="0.2">
      <c r="A8" s="19"/>
      <c r="B8" s="180"/>
      <c r="C8" s="181"/>
      <c r="D8" s="181"/>
      <c r="E8" s="181"/>
      <c r="F8" s="19"/>
      <c r="G8" s="59" t="s">
        <v>0</v>
      </c>
      <c r="H8" s="182"/>
      <c r="I8" s="182"/>
      <c r="J8" s="183"/>
      <c r="K8" s="183"/>
      <c r="L8" s="19"/>
      <c r="M8" s="19"/>
      <c r="N8" s="19"/>
    </row>
    <row r="9" spans="1:14" ht="5.25" customHeight="1" thickBo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5.75" x14ac:dyDescent="0.25">
      <c r="A10" s="19"/>
      <c r="B10" s="25" t="s">
        <v>39</v>
      </c>
      <c r="C10" s="75"/>
      <c r="D10" s="26"/>
      <c r="E10" s="184"/>
      <c r="F10" s="184"/>
      <c r="G10" s="185"/>
      <c r="H10" s="186" t="s">
        <v>45</v>
      </c>
      <c r="I10" s="186"/>
      <c r="J10" s="186"/>
      <c r="K10" s="187"/>
      <c r="L10" s="19"/>
      <c r="M10" s="19"/>
      <c r="N10" s="19"/>
    </row>
    <row r="11" spans="1:14" x14ac:dyDescent="0.2">
      <c r="A11" s="19"/>
      <c r="B11" s="49" t="s">
        <v>5</v>
      </c>
      <c r="C11" s="32" t="s">
        <v>40</v>
      </c>
      <c r="D11" s="31"/>
      <c r="E11" s="28" t="s">
        <v>46</v>
      </c>
      <c r="F11" s="43"/>
      <c r="G11" s="116"/>
      <c r="H11" s="188"/>
      <c r="I11" s="188"/>
      <c r="J11" s="188"/>
      <c r="K11" s="189"/>
      <c r="L11" s="19"/>
      <c r="M11" s="19"/>
      <c r="N11" s="19"/>
    </row>
    <row r="12" spans="1:14" x14ac:dyDescent="0.2">
      <c r="A12" s="19"/>
      <c r="B12" s="44"/>
      <c r="C12" s="31" t="s">
        <v>41</v>
      </c>
      <c r="D12" s="31"/>
      <c r="E12" s="133">
        <v>275</v>
      </c>
      <c r="F12" s="134"/>
      <c r="G12" s="135"/>
      <c r="H12" s="176"/>
      <c r="I12" s="176"/>
      <c r="J12" s="176"/>
      <c r="K12" s="177"/>
      <c r="L12" s="19"/>
      <c r="M12" s="19"/>
      <c r="N12" s="19"/>
    </row>
    <row r="13" spans="1:14" x14ac:dyDescent="0.2">
      <c r="A13" s="19"/>
      <c r="B13" s="44"/>
      <c r="C13" s="31" t="s">
        <v>42</v>
      </c>
      <c r="D13" s="31"/>
      <c r="E13" s="133">
        <v>800</v>
      </c>
      <c r="F13" s="134"/>
      <c r="G13" s="117"/>
      <c r="H13" s="175" t="s">
        <v>88</v>
      </c>
      <c r="I13" s="176"/>
      <c r="J13" s="176"/>
      <c r="K13" s="177"/>
      <c r="L13" s="19"/>
      <c r="M13" s="19"/>
      <c r="N13" s="19"/>
    </row>
    <row r="14" spans="1:14" x14ac:dyDescent="0.2">
      <c r="A14" s="19"/>
      <c r="B14" s="44"/>
      <c r="C14" s="31" t="s">
        <v>43</v>
      </c>
      <c r="D14" s="31"/>
      <c r="E14" s="133">
        <v>10000</v>
      </c>
      <c r="F14" s="173">
        <f>SUM(E12:E14)</f>
        <v>11075</v>
      </c>
      <c r="G14" s="174"/>
      <c r="H14" s="175" t="s">
        <v>89</v>
      </c>
      <c r="I14" s="176"/>
      <c r="J14" s="176"/>
      <c r="K14" s="177"/>
      <c r="L14" s="19"/>
      <c r="M14" s="19"/>
      <c r="N14" s="19"/>
    </row>
    <row r="15" spans="1:14" ht="5.25" customHeight="1" x14ac:dyDescent="0.2">
      <c r="A15" s="19"/>
      <c r="B15" s="76"/>
      <c r="C15" s="35"/>
      <c r="D15" s="31"/>
      <c r="E15" s="136"/>
      <c r="F15" s="137"/>
      <c r="G15" s="138"/>
      <c r="H15" s="176"/>
      <c r="I15" s="176"/>
      <c r="J15" s="176"/>
      <c r="K15" s="177"/>
      <c r="L15" s="19"/>
      <c r="M15" s="19"/>
      <c r="N15" s="19"/>
    </row>
    <row r="16" spans="1:14" x14ac:dyDescent="0.2">
      <c r="A16" s="19"/>
      <c r="B16" s="49" t="s">
        <v>6</v>
      </c>
      <c r="C16" s="32" t="s">
        <v>44</v>
      </c>
      <c r="D16" s="28" t="s">
        <v>47</v>
      </c>
      <c r="E16" s="28" t="s">
        <v>46</v>
      </c>
      <c r="F16" s="51"/>
      <c r="G16" s="90"/>
      <c r="H16" s="176"/>
      <c r="I16" s="176"/>
      <c r="J16" s="176"/>
      <c r="K16" s="177"/>
      <c r="L16" s="19"/>
      <c r="M16" s="19"/>
      <c r="N16" s="19"/>
    </row>
    <row r="17" spans="1:14" x14ac:dyDescent="0.2">
      <c r="A17" s="19"/>
      <c r="B17" s="49"/>
      <c r="C17" s="104"/>
      <c r="D17" s="62">
        <v>0</v>
      </c>
      <c r="E17" s="61">
        <v>0</v>
      </c>
      <c r="F17" s="57"/>
      <c r="G17" s="90"/>
      <c r="H17" s="176"/>
      <c r="I17" s="176"/>
      <c r="J17" s="176"/>
      <c r="K17" s="177"/>
      <c r="L17" s="19"/>
      <c r="M17" s="19"/>
      <c r="N17" s="19"/>
    </row>
    <row r="18" spans="1:14" x14ac:dyDescent="0.2">
      <c r="A18" s="19"/>
      <c r="B18" s="44"/>
      <c r="C18" s="105"/>
      <c r="D18" s="62">
        <v>0</v>
      </c>
      <c r="E18" s="61">
        <v>0</v>
      </c>
      <c r="F18" s="57"/>
      <c r="G18" s="118"/>
      <c r="H18" s="176"/>
      <c r="I18" s="176"/>
      <c r="J18" s="176"/>
      <c r="K18" s="177"/>
      <c r="L18" s="19"/>
      <c r="M18" s="19"/>
      <c r="N18" s="69"/>
    </row>
    <row r="19" spans="1:14" x14ac:dyDescent="0.2">
      <c r="A19" s="19"/>
      <c r="B19" s="44"/>
      <c r="C19" s="105"/>
      <c r="D19" s="62">
        <v>0</v>
      </c>
      <c r="E19" s="61">
        <v>0</v>
      </c>
      <c r="F19" s="190">
        <f>SUM(E17:E19)</f>
        <v>0</v>
      </c>
      <c r="G19" s="191"/>
      <c r="H19" s="176"/>
      <c r="I19" s="176"/>
      <c r="J19" s="176"/>
      <c r="K19" s="177"/>
      <c r="L19" s="19"/>
      <c r="M19" s="19"/>
      <c r="N19" s="19"/>
    </row>
    <row r="20" spans="1:14" ht="5.25" customHeight="1" x14ac:dyDescent="0.2">
      <c r="A20" s="19"/>
      <c r="B20" s="44"/>
      <c r="C20" s="31"/>
      <c r="D20" s="43"/>
      <c r="E20" s="45">
        <v>0</v>
      </c>
      <c r="F20" s="56"/>
      <c r="G20" s="91"/>
      <c r="H20" s="176"/>
      <c r="I20" s="176"/>
      <c r="J20" s="176"/>
      <c r="K20" s="177"/>
      <c r="L20" s="19"/>
      <c r="M20" s="19"/>
      <c r="N20" s="19"/>
    </row>
    <row r="21" spans="1:14" x14ac:dyDescent="0.2">
      <c r="A21" s="19"/>
      <c r="B21" s="49" t="s">
        <v>7</v>
      </c>
      <c r="C21" s="42" t="s">
        <v>48</v>
      </c>
      <c r="D21" s="28" t="s">
        <v>47</v>
      </c>
      <c r="E21" s="28" t="s">
        <v>46</v>
      </c>
      <c r="F21" s="51"/>
      <c r="G21" s="91"/>
      <c r="H21" s="176"/>
      <c r="I21" s="176"/>
      <c r="J21" s="176"/>
      <c r="K21" s="177"/>
      <c r="L21" s="19"/>
      <c r="M21" s="19"/>
      <c r="N21" s="19"/>
    </row>
    <row r="22" spans="1:14" x14ac:dyDescent="0.2">
      <c r="A22" s="19"/>
      <c r="B22" s="44"/>
      <c r="C22" s="106" t="s">
        <v>92</v>
      </c>
      <c r="D22" s="62">
        <v>0.15</v>
      </c>
      <c r="E22" s="139">
        <v>60000</v>
      </c>
      <c r="F22" s="134"/>
      <c r="G22" s="138"/>
      <c r="H22" s="176"/>
      <c r="I22" s="176"/>
      <c r="J22" s="176"/>
      <c r="K22" s="177"/>
      <c r="L22" s="19"/>
      <c r="M22" s="19"/>
      <c r="N22" s="19"/>
    </row>
    <row r="23" spans="1:14" x14ac:dyDescent="0.2">
      <c r="A23" s="19"/>
      <c r="B23" s="44"/>
      <c r="C23" s="107" t="s">
        <v>91</v>
      </c>
      <c r="D23" s="62">
        <v>0.15</v>
      </c>
      <c r="E23" s="139">
        <v>4900</v>
      </c>
      <c r="F23" s="134"/>
      <c r="G23" s="135"/>
      <c r="H23" s="176"/>
      <c r="I23" s="176"/>
      <c r="J23" s="176"/>
      <c r="K23" s="177"/>
      <c r="L23" s="19"/>
      <c r="M23" s="19"/>
      <c r="N23" s="19"/>
    </row>
    <row r="24" spans="1:14" x14ac:dyDescent="0.2">
      <c r="A24" s="19"/>
      <c r="B24" s="44"/>
      <c r="C24" s="107" t="s">
        <v>93</v>
      </c>
      <c r="D24" s="62">
        <v>0.15</v>
      </c>
      <c r="E24" s="139">
        <v>2400</v>
      </c>
      <c r="F24" s="134"/>
      <c r="G24" s="135"/>
      <c r="H24" s="84"/>
      <c r="I24" s="84"/>
      <c r="J24" s="84"/>
      <c r="K24" s="113"/>
      <c r="L24" s="19"/>
      <c r="M24" s="19"/>
      <c r="N24" s="19"/>
    </row>
    <row r="25" spans="1:14" x14ac:dyDescent="0.2">
      <c r="A25" s="19"/>
      <c r="B25" s="44"/>
      <c r="C25" s="107" t="s">
        <v>49</v>
      </c>
      <c r="D25" s="62">
        <v>0.25</v>
      </c>
      <c r="E25" s="139">
        <v>1900</v>
      </c>
      <c r="F25" s="173">
        <f>SUM(E22:E25)</f>
        <v>69200</v>
      </c>
      <c r="G25" s="174"/>
      <c r="H25" s="176"/>
      <c r="I25" s="176"/>
      <c r="J25" s="176"/>
      <c r="K25" s="177"/>
      <c r="L25" s="19"/>
      <c r="M25" s="19"/>
      <c r="N25" s="19"/>
    </row>
    <row r="26" spans="1:14" ht="5.25" customHeight="1" x14ac:dyDescent="0.2">
      <c r="A26" s="19"/>
      <c r="B26" s="44"/>
      <c r="C26" s="31"/>
      <c r="D26" s="31"/>
      <c r="E26" s="45"/>
      <c r="F26" s="56"/>
      <c r="G26" s="91"/>
      <c r="H26" s="176"/>
      <c r="I26" s="176"/>
      <c r="J26" s="176"/>
      <c r="K26" s="177"/>
      <c r="L26" s="19"/>
      <c r="M26" s="19"/>
      <c r="N26" s="19"/>
    </row>
    <row r="27" spans="1:14" x14ac:dyDescent="0.2">
      <c r="A27" s="19"/>
      <c r="B27" s="49" t="s">
        <v>18</v>
      </c>
      <c r="C27" s="32" t="s">
        <v>51</v>
      </c>
      <c r="D27" s="28" t="s">
        <v>47</v>
      </c>
      <c r="E27" s="28" t="s">
        <v>46</v>
      </c>
      <c r="F27" s="51"/>
      <c r="G27" s="91"/>
      <c r="H27" s="176"/>
      <c r="I27" s="176"/>
      <c r="J27" s="176"/>
      <c r="K27" s="177"/>
      <c r="L27" s="19"/>
      <c r="M27" s="19"/>
      <c r="N27" s="19"/>
    </row>
    <row r="28" spans="1:14" x14ac:dyDescent="0.2">
      <c r="A28" s="19"/>
      <c r="B28" s="44"/>
      <c r="C28" s="109" t="s">
        <v>103</v>
      </c>
      <c r="D28" s="62">
        <v>0</v>
      </c>
      <c r="E28" s="139">
        <v>5400</v>
      </c>
      <c r="F28" s="134"/>
      <c r="G28" s="138"/>
      <c r="H28" s="192" t="s">
        <v>90</v>
      </c>
      <c r="I28" s="192"/>
      <c r="J28" s="192"/>
      <c r="K28" s="193"/>
      <c r="L28" s="19"/>
      <c r="M28" s="19"/>
      <c r="N28" s="19"/>
    </row>
    <row r="29" spans="1:14" x14ac:dyDescent="0.2">
      <c r="A29" s="19"/>
      <c r="B29" s="44"/>
      <c r="C29" s="105" t="s">
        <v>52</v>
      </c>
      <c r="D29" s="62">
        <v>0.15</v>
      </c>
      <c r="E29" s="139">
        <v>6000</v>
      </c>
      <c r="F29" s="134"/>
      <c r="G29" s="138"/>
      <c r="H29" s="192" t="s">
        <v>94</v>
      </c>
      <c r="I29" s="192"/>
      <c r="J29" s="192"/>
      <c r="K29" s="193"/>
      <c r="L29" s="19"/>
      <c r="M29" s="19"/>
      <c r="N29" s="19"/>
    </row>
    <row r="30" spans="1:14" x14ac:dyDescent="0.2">
      <c r="A30" s="19"/>
      <c r="B30" s="44"/>
      <c r="C30" s="105" t="s">
        <v>53</v>
      </c>
      <c r="D30" s="62"/>
      <c r="E30" s="139">
        <v>1000</v>
      </c>
      <c r="F30" s="173">
        <f>SUM(E28:E30)</f>
        <v>12400</v>
      </c>
      <c r="G30" s="174"/>
      <c r="H30" s="176"/>
      <c r="I30" s="176"/>
      <c r="J30" s="176"/>
      <c r="K30" s="177"/>
      <c r="L30" s="19"/>
      <c r="M30" s="19"/>
      <c r="N30" s="19"/>
    </row>
    <row r="31" spans="1:14" ht="5.25" customHeight="1" x14ac:dyDescent="0.2">
      <c r="A31" s="19"/>
      <c r="B31" s="44"/>
      <c r="C31" s="85"/>
      <c r="D31" s="64"/>
      <c r="E31" s="65"/>
      <c r="F31" s="57"/>
      <c r="G31" s="91"/>
      <c r="H31" s="84"/>
      <c r="I31" s="84"/>
      <c r="J31" s="84"/>
      <c r="K31" s="113"/>
      <c r="L31" s="19"/>
      <c r="M31" s="19"/>
      <c r="N31" s="19"/>
    </row>
    <row r="32" spans="1:14" x14ac:dyDescent="0.2">
      <c r="A32" s="19"/>
      <c r="B32" s="49" t="s">
        <v>9</v>
      </c>
      <c r="C32" s="32" t="s">
        <v>50</v>
      </c>
      <c r="D32" s="28" t="s">
        <v>47</v>
      </c>
      <c r="E32" s="28" t="s">
        <v>46</v>
      </c>
      <c r="F32" s="51"/>
      <c r="G32" s="91"/>
      <c r="H32" s="176"/>
      <c r="I32" s="176"/>
      <c r="J32" s="176"/>
      <c r="K32" s="177"/>
      <c r="L32" s="19"/>
      <c r="M32" s="19"/>
      <c r="N32" s="19"/>
    </row>
    <row r="33" spans="1:14" x14ac:dyDescent="0.2">
      <c r="A33" s="19"/>
      <c r="B33" s="49" t="s">
        <v>0</v>
      </c>
      <c r="C33" s="106"/>
      <c r="D33" s="62"/>
      <c r="E33" s="63"/>
      <c r="F33" s="57"/>
      <c r="G33" s="91"/>
      <c r="H33" s="84"/>
      <c r="I33" s="84"/>
      <c r="J33" s="84"/>
      <c r="K33" s="113"/>
      <c r="L33" s="19"/>
      <c r="M33" s="19"/>
      <c r="N33" s="19"/>
    </row>
    <row r="34" spans="1:14" x14ac:dyDescent="0.2">
      <c r="A34" s="19"/>
      <c r="B34" s="44"/>
      <c r="C34" s="107"/>
      <c r="D34" s="62"/>
      <c r="E34" s="63"/>
      <c r="F34" s="57"/>
      <c r="G34" s="118"/>
      <c r="H34" s="84"/>
      <c r="I34" s="84"/>
      <c r="J34" s="84"/>
      <c r="K34" s="113"/>
      <c r="L34" s="19"/>
      <c r="M34" s="19"/>
      <c r="N34" s="19"/>
    </row>
    <row r="35" spans="1:14" x14ac:dyDescent="0.2">
      <c r="A35" s="19"/>
      <c r="B35" s="44"/>
      <c r="C35" s="107"/>
      <c r="D35" s="62"/>
      <c r="E35" s="61"/>
      <c r="F35" s="190">
        <f>SUM(E33:E35)</f>
        <v>0</v>
      </c>
      <c r="G35" s="191"/>
      <c r="H35" s="84"/>
      <c r="I35" s="84"/>
      <c r="J35" s="84"/>
      <c r="K35" s="113"/>
      <c r="L35" s="19"/>
      <c r="M35" s="19"/>
      <c r="N35" s="19"/>
    </row>
    <row r="36" spans="1:14" ht="5.25" customHeight="1" x14ac:dyDescent="0.2">
      <c r="A36" s="19"/>
      <c r="B36" s="44"/>
      <c r="C36" s="31"/>
      <c r="D36" s="66"/>
      <c r="E36" s="37"/>
      <c r="F36" s="57"/>
      <c r="G36" s="91"/>
      <c r="H36" s="84"/>
      <c r="I36" s="84"/>
      <c r="J36" s="84"/>
      <c r="K36" s="113"/>
      <c r="L36" s="19"/>
      <c r="M36" s="19"/>
      <c r="N36" s="19"/>
    </row>
    <row r="37" spans="1:14" x14ac:dyDescent="0.2">
      <c r="A37" s="19"/>
      <c r="B37" s="49" t="s">
        <v>10</v>
      </c>
      <c r="C37" s="32" t="s">
        <v>84</v>
      </c>
      <c r="D37" s="31"/>
      <c r="E37" s="28" t="s">
        <v>46</v>
      </c>
      <c r="F37" s="51"/>
      <c r="G37" s="91"/>
      <c r="H37" s="176"/>
      <c r="I37" s="176"/>
      <c r="J37" s="176"/>
      <c r="K37" s="177"/>
      <c r="L37" s="19"/>
      <c r="M37" s="19"/>
      <c r="N37" s="19"/>
    </row>
    <row r="38" spans="1:14" x14ac:dyDescent="0.2">
      <c r="A38" s="19"/>
      <c r="B38" s="44"/>
      <c r="C38" s="194" t="s">
        <v>54</v>
      </c>
      <c r="D38" s="195"/>
      <c r="E38" s="133">
        <v>400</v>
      </c>
      <c r="F38" s="134"/>
      <c r="G38" s="138"/>
      <c r="H38" s="175" t="s">
        <v>95</v>
      </c>
      <c r="I38" s="176"/>
      <c r="J38" s="176"/>
      <c r="K38" s="177"/>
      <c r="L38" s="19"/>
      <c r="M38" s="19"/>
      <c r="N38" s="19"/>
    </row>
    <row r="39" spans="1:14" x14ac:dyDescent="0.2">
      <c r="A39" s="19"/>
      <c r="B39" s="44"/>
      <c r="C39" s="196"/>
      <c r="D39" s="197"/>
      <c r="E39" s="133"/>
      <c r="F39" s="134"/>
      <c r="G39" s="138"/>
      <c r="H39" s="176"/>
      <c r="I39" s="176"/>
      <c r="J39" s="176"/>
      <c r="K39" s="177"/>
      <c r="L39" s="19"/>
      <c r="M39" s="19"/>
      <c r="N39" s="19"/>
    </row>
    <row r="40" spans="1:14" x14ac:dyDescent="0.2">
      <c r="A40" s="19"/>
      <c r="B40" s="44"/>
      <c r="C40" s="107" t="s">
        <v>55</v>
      </c>
      <c r="D40" s="105"/>
      <c r="E40" s="133">
        <v>200</v>
      </c>
      <c r="F40" s="134"/>
      <c r="G40" s="138"/>
      <c r="H40" s="176"/>
      <c r="I40" s="176"/>
      <c r="J40" s="176"/>
      <c r="K40" s="177"/>
      <c r="L40" s="19"/>
      <c r="M40" s="19"/>
      <c r="N40" s="19"/>
    </row>
    <row r="41" spans="1:14" x14ac:dyDescent="0.2">
      <c r="A41" s="19"/>
      <c r="B41" s="44"/>
      <c r="C41" s="107" t="s">
        <v>56</v>
      </c>
      <c r="D41" s="105"/>
      <c r="E41" s="133">
        <v>480</v>
      </c>
      <c r="F41" s="134"/>
      <c r="G41" s="138"/>
      <c r="H41" s="176"/>
      <c r="I41" s="176"/>
      <c r="J41" s="176"/>
      <c r="K41" s="177"/>
      <c r="L41" s="19"/>
      <c r="M41" s="19"/>
      <c r="N41" s="19"/>
    </row>
    <row r="42" spans="1:14" x14ac:dyDescent="0.2">
      <c r="A42" s="19"/>
      <c r="B42" s="44"/>
      <c r="C42" s="107" t="s">
        <v>57</v>
      </c>
      <c r="D42" s="105"/>
      <c r="E42" s="133">
        <v>3000</v>
      </c>
      <c r="F42" s="134"/>
      <c r="G42" s="138"/>
      <c r="H42" s="176"/>
      <c r="I42" s="176"/>
      <c r="J42" s="176"/>
      <c r="K42" s="177"/>
      <c r="L42" s="19"/>
      <c r="M42" s="19"/>
      <c r="N42" s="19"/>
    </row>
    <row r="43" spans="1:14" x14ac:dyDescent="0.2">
      <c r="A43" s="19"/>
      <c r="B43" s="44"/>
      <c r="C43" s="107"/>
      <c r="D43" s="105"/>
      <c r="E43" s="133"/>
      <c r="F43" s="173">
        <f>SUM(E38:E43)</f>
        <v>4080</v>
      </c>
      <c r="G43" s="174"/>
      <c r="H43" s="176"/>
      <c r="I43" s="176"/>
      <c r="J43" s="176"/>
      <c r="K43" s="177"/>
      <c r="L43" s="19"/>
      <c r="M43" s="19"/>
      <c r="N43" s="19"/>
    </row>
    <row r="44" spans="1:14" ht="5.25" customHeight="1" x14ac:dyDescent="0.2">
      <c r="A44" s="19"/>
      <c r="B44" s="44"/>
      <c r="C44" s="31"/>
      <c r="D44" s="31"/>
      <c r="E44" s="45"/>
      <c r="F44" s="38"/>
      <c r="G44" s="92"/>
      <c r="H44" s="176"/>
      <c r="I44" s="176"/>
      <c r="J44" s="176"/>
      <c r="K44" s="177"/>
      <c r="L44" s="19"/>
      <c r="M44" s="19"/>
      <c r="N44" s="19"/>
    </row>
    <row r="45" spans="1:14" x14ac:dyDescent="0.2">
      <c r="A45" s="19"/>
      <c r="B45" s="49" t="s">
        <v>11</v>
      </c>
      <c r="C45" s="200" t="s">
        <v>58</v>
      </c>
      <c r="D45" s="200"/>
      <c r="E45" s="32"/>
      <c r="F45" s="32"/>
      <c r="G45" s="54" t="s">
        <v>46</v>
      </c>
      <c r="H45" s="176"/>
      <c r="I45" s="176"/>
      <c r="J45" s="176"/>
      <c r="K45" s="177"/>
      <c r="L45" s="19"/>
      <c r="M45" s="19"/>
      <c r="N45" s="19"/>
    </row>
    <row r="46" spans="1:14" x14ac:dyDescent="0.2">
      <c r="A46" s="19"/>
      <c r="B46" s="44"/>
      <c r="C46" s="110" t="s">
        <v>59</v>
      </c>
      <c r="D46" s="110"/>
      <c r="E46" s="111"/>
      <c r="F46" s="198">
        <v>1600</v>
      </c>
      <c r="G46" s="199"/>
      <c r="H46" s="176"/>
      <c r="I46" s="176"/>
      <c r="J46" s="176"/>
      <c r="K46" s="177"/>
      <c r="L46" s="19"/>
      <c r="M46" s="19"/>
      <c r="N46" s="19"/>
    </row>
    <row r="47" spans="1:14" ht="5.25" customHeight="1" x14ac:dyDescent="0.2">
      <c r="A47" s="19"/>
      <c r="B47" s="44"/>
      <c r="C47" s="31"/>
      <c r="D47" s="31"/>
      <c r="E47" s="32"/>
      <c r="F47" s="140"/>
      <c r="G47" s="141"/>
      <c r="H47" s="176"/>
      <c r="I47" s="176"/>
      <c r="J47" s="176"/>
      <c r="K47" s="177"/>
      <c r="L47" s="19"/>
      <c r="M47" s="19"/>
      <c r="N47" s="19"/>
    </row>
    <row r="48" spans="1:14" x14ac:dyDescent="0.2">
      <c r="A48" s="19"/>
      <c r="B48" s="49" t="s">
        <v>12</v>
      </c>
      <c r="C48" s="200" t="s">
        <v>60</v>
      </c>
      <c r="D48" s="200"/>
      <c r="E48" s="200"/>
      <c r="F48" s="198">
        <v>35000</v>
      </c>
      <c r="G48" s="199"/>
      <c r="H48" s="175" t="s">
        <v>96</v>
      </c>
      <c r="I48" s="176"/>
      <c r="J48" s="176"/>
      <c r="K48" s="177"/>
      <c r="L48" s="19"/>
      <c r="M48" s="19"/>
      <c r="N48" s="19"/>
    </row>
    <row r="49" spans="1:14" ht="5.25" customHeight="1" x14ac:dyDescent="0.2">
      <c r="A49" s="19"/>
      <c r="B49" s="46"/>
      <c r="C49" s="47"/>
      <c r="D49" s="47"/>
      <c r="E49" s="48"/>
      <c r="F49" s="38"/>
      <c r="G49" s="93"/>
      <c r="H49" s="176"/>
      <c r="I49" s="176"/>
      <c r="J49" s="176"/>
      <c r="K49" s="177"/>
      <c r="L49" s="19"/>
      <c r="M49" s="19"/>
      <c r="N49" s="19"/>
    </row>
    <row r="50" spans="1:14" x14ac:dyDescent="0.2">
      <c r="A50" s="19"/>
      <c r="B50" s="49" t="s">
        <v>13</v>
      </c>
      <c r="C50" s="32" t="s">
        <v>61</v>
      </c>
      <c r="D50" s="31"/>
      <c r="E50" s="28" t="s">
        <v>46</v>
      </c>
      <c r="F50" s="43"/>
      <c r="G50" s="93"/>
      <c r="H50" s="175" t="s">
        <v>97</v>
      </c>
      <c r="I50" s="176"/>
      <c r="J50" s="176"/>
      <c r="K50" s="177"/>
      <c r="L50" s="19"/>
      <c r="M50" s="19"/>
      <c r="N50" s="19"/>
    </row>
    <row r="51" spans="1:14" x14ac:dyDescent="0.2">
      <c r="A51" s="19"/>
      <c r="B51" s="49"/>
      <c r="C51" s="194" t="s">
        <v>62</v>
      </c>
      <c r="D51" s="195"/>
      <c r="E51" s="133">
        <v>7200</v>
      </c>
      <c r="F51" s="134"/>
      <c r="G51" s="142"/>
      <c r="H51" s="176"/>
      <c r="I51" s="176"/>
      <c r="J51" s="176"/>
      <c r="K51" s="177"/>
      <c r="L51" s="19"/>
      <c r="M51" s="19"/>
      <c r="N51" s="19"/>
    </row>
    <row r="52" spans="1:14" x14ac:dyDescent="0.2">
      <c r="A52" s="19"/>
      <c r="B52" s="49"/>
      <c r="C52" s="107" t="s">
        <v>65</v>
      </c>
      <c r="D52" s="105"/>
      <c r="E52" s="133"/>
      <c r="F52" s="134"/>
      <c r="G52" s="142"/>
      <c r="H52" s="176"/>
      <c r="I52" s="176"/>
      <c r="J52" s="176"/>
      <c r="K52" s="177"/>
      <c r="L52" s="19"/>
      <c r="M52" s="19"/>
      <c r="N52" s="19"/>
    </row>
    <row r="53" spans="1:14" x14ac:dyDescent="0.2">
      <c r="A53" s="19"/>
      <c r="B53" s="49"/>
      <c r="C53" s="196" t="s">
        <v>63</v>
      </c>
      <c r="D53" s="197"/>
      <c r="E53" s="133">
        <v>300</v>
      </c>
      <c r="F53" s="134"/>
      <c r="G53" s="142"/>
      <c r="H53" s="176"/>
      <c r="I53" s="176"/>
      <c r="J53" s="176"/>
      <c r="K53" s="177"/>
      <c r="L53" s="19"/>
      <c r="M53" s="19"/>
      <c r="N53" s="19"/>
    </row>
    <row r="54" spans="1:14" x14ac:dyDescent="0.2">
      <c r="A54" s="19"/>
      <c r="B54" s="49"/>
      <c r="C54" s="207" t="s">
        <v>64</v>
      </c>
      <c r="D54" s="208"/>
      <c r="E54" s="133">
        <v>200</v>
      </c>
      <c r="F54" s="173">
        <f>SUM(E51:E54)</f>
        <v>7700</v>
      </c>
      <c r="G54" s="174"/>
      <c r="H54" s="115" t="s">
        <v>83</v>
      </c>
      <c r="I54" s="77"/>
      <c r="J54" s="77"/>
      <c r="K54" s="114"/>
      <c r="L54" s="19"/>
      <c r="M54" s="19"/>
      <c r="N54" s="19"/>
    </row>
    <row r="55" spans="1:14" ht="5.25" customHeight="1" thickBot="1" x14ac:dyDescent="0.25">
      <c r="A55" s="19"/>
      <c r="B55" s="94"/>
      <c r="C55" s="95"/>
      <c r="D55" s="96"/>
      <c r="E55" s="95"/>
      <c r="F55" s="95"/>
      <c r="G55" s="97"/>
      <c r="H55" s="176"/>
      <c r="I55" s="176"/>
      <c r="J55" s="176"/>
      <c r="K55" s="177"/>
      <c r="L55" s="19"/>
      <c r="M55" s="19"/>
      <c r="N55" s="19"/>
    </row>
    <row r="56" spans="1:14" ht="13.5" thickBot="1" x14ac:dyDescent="0.25">
      <c r="A56" s="19"/>
      <c r="B56" s="31"/>
      <c r="C56" s="201" t="s">
        <v>66</v>
      </c>
      <c r="D56" s="201"/>
      <c r="E56" s="201"/>
      <c r="F56" s="202">
        <f>F54+F48+F46+F43+F35+F30+F25+F19+F14</f>
        <v>141055</v>
      </c>
      <c r="G56" s="203"/>
      <c r="H56" s="204" t="s">
        <v>98</v>
      </c>
      <c r="I56" s="205"/>
      <c r="J56" s="205"/>
      <c r="K56" s="206"/>
      <c r="L56" s="19"/>
      <c r="M56" s="19"/>
      <c r="N56" s="19"/>
    </row>
    <row r="57" spans="1:14" ht="5.25" customHeight="1" thickBot="1" x14ac:dyDescent="0.25">
      <c r="A57" s="19"/>
      <c r="B57" s="19"/>
      <c r="C57" s="4"/>
      <c r="D57" s="19"/>
      <c r="E57" s="4"/>
      <c r="F57" s="4"/>
      <c r="G57" s="3"/>
      <c r="H57" s="27"/>
      <c r="I57" s="27"/>
      <c r="J57" s="27"/>
      <c r="K57" s="27"/>
      <c r="L57" s="19"/>
      <c r="M57" s="19"/>
      <c r="N57" s="19"/>
    </row>
    <row r="58" spans="1:14" ht="15.75" x14ac:dyDescent="0.25">
      <c r="A58" s="19"/>
      <c r="B58" s="25" t="s">
        <v>67</v>
      </c>
      <c r="C58" s="26"/>
      <c r="D58" s="26"/>
      <c r="E58" s="119" t="s">
        <v>85</v>
      </c>
      <c r="F58" s="28"/>
      <c r="G58" s="25" t="s">
        <v>76</v>
      </c>
      <c r="H58" s="21"/>
      <c r="I58" s="21"/>
      <c r="J58" s="26"/>
      <c r="K58" s="22"/>
      <c r="L58" s="19"/>
      <c r="M58" s="19"/>
      <c r="N58" s="19"/>
    </row>
    <row r="59" spans="1:14" x14ac:dyDescent="0.2">
      <c r="A59" s="19"/>
      <c r="B59" s="49" t="s">
        <v>17</v>
      </c>
      <c r="C59" s="32" t="s">
        <v>68</v>
      </c>
      <c r="D59" s="31"/>
      <c r="E59" s="143">
        <v>11842</v>
      </c>
      <c r="F59" s="38"/>
      <c r="G59" s="122" t="s">
        <v>77</v>
      </c>
      <c r="H59" s="52"/>
      <c r="I59" s="52"/>
      <c r="J59" s="19"/>
      <c r="K59" s="54" t="s">
        <v>78</v>
      </c>
      <c r="L59" s="19"/>
      <c r="M59" s="19"/>
      <c r="N59" s="19"/>
    </row>
    <row r="60" spans="1:14" x14ac:dyDescent="0.2">
      <c r="A60" s="19"/>
      <c r="B60" s="49" t="s">
        <v>19</v>
      </c>
      <c r="C60" s="32" t="s">
        <v>71</v>
      </c>
      <c r="D60" s="31"/>
      <c r="E60" s="143">
        <v>48000</v>
      </c>
      <c r="F60" s="38"/>
      <c r="G60" s="209" t="s">
        <v>99</v>
      </c>
      <c r="H60" s="194"/>
      <c r="I60" s="194"/>
      <c r="J60" s="194"/>
      <c r="K60" s="144">
        <v>20000</v>
      </c>
      <c r="L60" s="19"/>
      <c r="M60" s="19"/>
      <c r="N60" s="19"/>
    </row>
    <row r="61" spans="1:14" x14ac:dyDescent="0.2">
      <c r="A61" s="19"/>
      <c r="B61" s="49" t="s">
        <v>20</v>
      </c>
      <c r="C61" s="32" t="s">
        <v>72</v>
      </c>
      <c r="D61" s="31"/>
      <c r="E61" s="143"/>
      <c r="F61" s="38"/>
      <c r="G61" s="210" t="s">
        <v>100</v>
      </c>
      <c r="H61" s="196"/>
      <c r="I61" s="196"/>
      <c r="J61" s="196"/>
      <c r="K61" s="144">
        <v>30000</v>
      </c>
      <c r="L61" s="19"/>
      <c r="M61" s="19"/>
      <c r="N61" s="19"/>
    </row>
    <row r="62" spans="1:14" x14ac:dyDescent="0.2">
      <c r="A62" s="19"/>
      <c r="B62" s="49" t="s">
        <v>22</v>
      </c>
      <c r="C62" s="32" t="s">
        <v>107</v>
      </c>
      <c r="D62" s="51"/>
      <c r="E62" s="127">
        <f>(D17*E17+D19*E19+D33*E33+D34*E34+D35*E35)+(D18*E18+D22*E22+D23*E23+D24*E24+D25*E25+D28*E28+D29*E29+D30*E30-0.3*E60*D22)/1.22</f>
        <v>7631.1475409836066</v>
      </c>
      <c r="F62" s="38"/>
      <c r="G62" s="210" t="s">
        <v>101</v>
      </c>
      <c r="H62" s="196"/>
      <c r="I62" s="196"/>
      <c r="J62" s="196"/>
      <c r="K62" s="144">
        <v>32000</v>
      </c>
      <c r="L62" s="19"/>
      <c r="M62" s="19"/>
      <c r="N62" s="19"/>
    </row>
    <row r="63" spans="1:14" x14ac:dyDescent="0.2">
      <c r="A63" s="19"/>
      <c r="B63" s="49" t="s">
        <v>24</v>
      </c>
      <c r="C63" s="32" t="s">
        <v>69</v>
      </c>
      <c r="D63" s="51"/>
      <c r="E63" s="127">
        <f>(E18+F25+F30+F46-E60)*0.18699</f>
        <v>6582.0479999999998</v>
      </c>
      <c r="F63" s="38"/>
      <c r="G63" s="210" t="s">
        <v>0</v>
      </c>
      <c r="H63" s="196"/>
      <c r="I63" s="196"/>
      <c r="J63" s="196"/>
      <c r="K63" s="61">
        <v>0</v>
      </c>
      <c r="L63" s="19"/>
      <c r="M63" s="19"/>
      <c r="N63" s="19"/>
    </row>
    <row r="64" spans="1:14" x14ac:dyDescent="0.2">
      <c r="A64" s="19"/>
      <c r="B64" s="49" t="s">
        <v>34</v>
      </c>
      <c r="C64" s="32" t="s">
        <v>70</v>
      </c>
      <c r="D64" s="31"/>
      <c r="E64" s="127">
        <f>SUM(E65:E67)</f>
        <v>67000</v>
      </c>
      <c r="F64" s="38"/>
      <c r="G64" s="210"/>
      <c r="H64" s="196"/>
      <c r="I64" s="196"/>
      <c r="J64" s="197"/>
      <c r="K64" s="67"/>
      <c r="L64" s="19"/>
      <c r="M64" s="19"/>
      <c r="N64" s="19"/>
    </row>
    <row r="65" spans="1:14" x14ac:dyDescent="0.2">
      <c r="A65" s="19"/>
      <c r="B65" s="68"/>
      <c r="C65" s="211" t="s">
        <v>73</v>
      </c>
      <c r="D65" s="211"/>
      <c r="E65" s="144">
        <v>35000</v>
      </c>
      <c r="F65" s="37"/>
      <c r="G65" s="209"/>
      <c r="H65" s="194"/>
      <c r="I65" s="194"/>
      <c r="J65" s="194"/>
      <c r="K65" s="67"/>
      <c r="L65" s="19"/>
      <c r="M65" s="19"/>
      <c r="N65" s="19"/>
    </row>
    <row r="66" spans="1:14" x14ac:dyDescent="0.2">
      <c r="A66" s="19"/>
      <c r="B66" s="68"/>
      <c r="C66" s="212" t="s">
        <v>74</v>
      </c>
      <c r="D66" s="212"/>
      <c r="E66" s="144">
        <v>20000</v>
      </c>
      <c r="F66" s="37"/>
      <c r="G66" s="213"/>
      <c r="H66" s="214"/>
      <c r="I66" s="214"/>
      <c r="J66" s="214"/>
      <c r="K66" s="67"/>
      <c r="L66" s="19"/>
      <c r="M66" s="19"/>
      <c r="N66" s="19"/>
    </row>
    <row r="67" spans="1:14" ht="13.5" thickBot="1" x14ac:dyDescent="0.25">
      <c r="A67" s="19"/>
      <c r="B67" s="120"/>
      <c r="C67" s="215" t="s">
        <v>75</v>
      </c>
      <c r="D67" s="215"/>
      <c r="E67" s="145">
        <v>12000</v>
      </c>
      <c r="F67" s="37"/>
      <c r="G67" s="216"/>
      <c r="H67" s="217"/>
      <c r="I67" s="217"/>
      <c r="J67" s="217"/>
      <c r="K67" s="121"/>
      <c r="L67" s="19"/>
      <c r="M67" s="19"/>
      <c r="N67" s="19"/>
    </row>
    <row r="68" spans="1:14" ht="13.5" thickBot="1" x14ac:dyDescent="0.25">
      <c r="A68" s="19"/>
      <c r="B68" s="32"/>
      <c r="C68" s="201" t="s">
        <v>79</v>
      </c>
      <c r="D68" s="201"/>
      <c r="E68" s="124">
        <f>E59+E60+E64+E62+E63</f>
        <v>141055.19554098361</v>
      </c>
      <c r="F68" s="38"/>
      <c r="G68" s="201" t="s">
        <v>81</v>
      </c>
      <c r="H68" s="201"/>
      <c r="I68" s="201"/>
      <c r="J68" s="201"/>
      <c r="K68" s="124">
        <f>SUM(K60:K67)</f>
        <v>82000</v>
      </c>
      <c r="L68" s="19"/>
      <c r="M68" s="19"/>
      <c r="N68" s="19"/>
    </row>
    <row r="69" spans="1:14" ht="5.25" customHeight="1" x14ac:dyDescent="0.2">
      <c r="A69" s="19"/>
      <c r="B69" s="32"/>
      <c r="C69" s="32"/>
      <c r="D69" s="31"/>
      <c r="E69" s="140"/>
      <c r="F69" s="32"/>
      <c r="G69" s="38"/>
      <c r="H69" s="32"/>
      <c r="I69" s="32"/>
      <c r="J69" s="32"/>
      <c r="K69" s="140"/>
      <c r="L69" s="19"/>
      <c r="M69" s="19"/>
      <c r="N69" s="19"/>
    </row>
    <row r="70" spans="1:14" x14ac:dyDescent="0.2">
      <c r="A70" s="19"/>
      <c r="B70" s="31"/>
      <c r="C70" s="30" t="s">
        <v>80</v>
      </c>
      <c r="D70" s="31"/>
      <c r="E70" s="129">
        <f>E62+E63</f>
        <v>14213.195540983606</v>
      </c>
      <c r="F70" s="38"/>
      <c r="G70" s="31"/>
      <c r="H70" s="32" t="s">
        <v>82</v>
      </c>
      <c r="I70" s="33"/>
      <c r="J70" s="34"/>
      <c r="K70" s="126">
        <f>IF(F56=0,0,(E62+E65)/F56)</f>
        <v>0.30223067272328952</v>
      </c>
      <c r="L70" s="19"/>
      <c r="M70" s="19"/>
      <c r="N70" s="19"/>
    </row>
    <row r="71" spans="1:14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</sheetData>
  <sheetProtection algorithmName="SHA-512" hashValue="LwpKSuRZTbMrDZUzZVhknQTFltt8JS38vwBDfYmsD0jy4WK9VYMGKCDK3P3i5h+CGY9IFfYVwPKYij2T2RPR5g==" saltValue="hKxhoZnWhDC798zttedkLw==" spinCount="100000" sheet="1" objects="1" scenarios="1" selectLockedCells="1" selectUnlockedCells="1"/>
  <mergeCells count="77">
    <mergeCell ref="C66:D66"/>
    <mergeCell ref="G66:J66"/>
    <mergeCell ref="C67:D67"/>
    <mergeCell ref="G67:J67"/>
    <mergeCell ref="C68:D68"/>
    <mergeCell ref="G68:J68"/>
    <mergeCell ref="G60:J60"/>
    <mergeCell ref="G62:J62"/>
    <mergeCell ref="G63:J63"/>
    <mergeCell ref="G64:J64"/>
    <mergeCell ref="C65:D65"/>
    <mergeCell ref="G65:J65"/>
    <mergeCell ref="G61:J61"/>
    <mergeCell ref="F54:G54"/>
    <mergeCell ref="H55:K55"/>
    <mergeCell ref="C56:E56"/>
    <mergeCell ref="F56:G56"/>
    <mergeCell ref="H56:K56"/>
    <mergeCell ref="C54:D54"/>
    <mergeCell ref="C53:D53"/>
    <mergeCell ref="H53:K53"/>
    <mergeCell ref="H45:K45"/>
    <mergeCell ref="F46:G46"/>
    <mergeCell ref="H46:K46"/>
    <mergeCell ref="H47:K47"/>
    <mergeCell ref="C48:E48"/>
    <mergeCell ref="F48:G48"/>
    <mergeCell ref="H48:K48"/>
    <mergeCell ref="C45:D45"/>
    <mergeCell ref="H49:K49"/>
    <mergeCell ref="H50:K50"/>
    <mergeCell ref="C51:D51"/>
    <mergeCell ref="H51:K51"/>
    <mergeCell ref="H52:K52"/>
    <mergeCell ref="H44:K44"/>
    <mergeCell ref="H32:K32"/>
    <mergeCell ref="F35:G35"/>
    <mergeCell ref="H37:K37"/>
    <mergeCell ref="C38:D38"/>
    <mergeCell ref="H38:K38"/>
    <mergeCell ref="C39:D39"/>
    <mergeCell ref="H39:K39"/>
    <mergeCell ref="H40:K40"/>
    <mergeCell ref="H41:K41"/>
    <mergeCell ref="H42:K42"/>
    <mergeCell ref="F43:G43"/>
    <mergeCell ref="H43:K43"/>
    <mergeCell ref="H26:K26"/>
    <mergeCell ref="H27:K27"/>
    <mergeCell ref="H28:K28"/>
    <mergeCell ref="H29:K29"/>
    <mergeCell ref="F30:G30"/>
    <mergeCell ref="H30:K30"/>
    <mergeCell ref="H20:K20"/>
    <mergeCell ref="H21:K21"/>
    <mergeCell ref="H22:K22"/>
    <mergeCell ref="H23:K23"/>
    <mergeCell ref="F25:G25"/>
    <mergeCell ref="H25:K25"/>
    <mergeCell ref="H15:K15"/>
    <mergeCell ref="H16:K16"/>
    <mergeCell ref="H17:K17"/>
    <mergeCell ref="H18:K18"/>
    <mergeCell ref="F19:G19"/>
    <mergeCell ref="H19:K19"/>
    <mergeCell ref="F14:G14"/>
    <mergeCell ref="H14:K14"/>
    <mergeCell ref="J4:K4"/>
    <mergeCell ref="B5:E5"/>
    <mergeCell ref="B8:E8"/>
    <mergeCell ref="H8:I8"/>
    <mergeCell ref="J8:K8"/>
    <mergeCell ref="E10:G10"/>
    <mergeCell ref="H10:K10"/>
    <mergeCell ref="H11:K11"/>
    <mergeCell ref="H12:K12"/>
    <mergeCell ref="H13:K13"/>
  </mergeCells>
  <pageMargins left="0.25" right="0.25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87"/>
  <sheetViews>
    <sheetView showGridLines="0" showZeros="0" tabSelected="1" zoomScale="115" zoomScaleNormal="115" workbookViewId="0">
      <selection activeCell="B7" sqref="B7:E7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9.7109375" customWidth="1"/>
  </cols>
  <sheetData>
    <row r="1" spans="1:13" x14ac:dyDescent="0.2">
      <c r="B1" s="74"/>
    </row>
    <row r="2" spans="1:13" ht="18.75" x14ac:dyDescent="0.2">
      <c r="B2" s="219"/>
      <c r="C2" s="219"/>
      <c r="D2" s="220" t="s">
        <v>86</v>
      </c>
      <c r="E2" s="221"/>
      <c r="F2" s="221"/>
      <c r="G2" s="221"/>
      <c r="H2" s="221"/>
      <c r="I2" s="239"/>
      <c r="J2" s="239"/>
      <c r="K2" s="239"/>
    </row>
    <row r="5" spans="1:13" ht="19.149999999999999" customHeight="1" x14ac:dyDescent="0.4">
      <c r="M5" s="36" t="s">
        <v>23</v>
      </c>
    </row>
    <row r="6" spans="1:13" ht="12" customHeight="1" x14ac:dyDescent="0.2">
      <c r="B6" s="82" t="s">
        <v>35</v>
      </c>
      <c r="J6" s="229"/>
      <c r="K6" s="224"/>
    </row>
    <row r="7" spans="1:13" ht="13.5" customHeight="1" x14ac:dyDescent="0.2">
      <c r="A7" s="17" t="s">
        <v>0</v>
      </c>
      <c r="B7" s="230"/>
      <c r="C7" s="231"/>
      <c r="D7" s="231"/>
      <c r="E7" s="231"/>
      <c r="H7" s="81"/>
      <c r="I7" s="81"/>
      <c r="J7" s="81"/>
      <c r="K7" s="81"/>
    </row>
    <row r="8" spans="1:13" ht="12.75" customHeight="1" x14ac:dyDescent="0.2">
      <c r="A8" s="17"/>
      <c r="B8" s="2" t="s">
        <v>36</v>
      </c>
      <c r="H8" s="81"/>
      <c r="I8" s="81"/>
      <c r="J8" s="83" t="s">
        <v>37</v>
      </c>
      <c r="K8" s="81"/>
    </row>
    <row r="9" spans="1:13" ht="13.5" customHeight="1" x14ac:dyDescent="0.2">
      <c r="A9" s="17" t="s">
        <v>0</v>
      </c>
      <c r="B9" s="232"/>
      <c r="C9" s="227"/>
      <c r="D9" s="227"/>
      <c r="E9" s="227"/>
      <c r="G9" s="55" t="s">
        <v>0</v>
      </c>
      <c r="H9" s="224"/>
      <c r="I9" s="224"/>
      <c r="J9" s="240">
        <v>0</v>
      </c>
      <c r="K9" s="240"/>
    </row>
    <row r="10" spans="1:13" ht="5.25" customHeight="1" x14ac:dyDescent="0.2"/>
    <row r="11" spans="1:13" ht="15.75" x14ac:dyDescent="0.25">
      <c r="B11" s="146" t="s">
        <v>39</v>
      </c>
      <c r="C11" s="147"/>
      <c r="D11" s="147"/>
      <c r="E11" s="233"/>
      <c r="F11" s="233"/>
      <c r="G11" s="234"/>
      <c r="H11" s="235" t="s">
        <v>45</v>
      </c>
      <c r="I11" s="235"/>
      <c r="J11" s="235"/>
      <c r="K11" s="236"/>
      <c r="M11" s="70"/>
    </row>
    <row r="12" spans="1:13" x14ac:dyDescent="0.2">
      <c r="B12" s="148" t="s">
        <v>25</v>
      </c>
      <c r="C12" s="42" t="s">
        <v>40</v>
      </c>
      <c r="D12" s="35"/>
      <c r="E12" s="102" t="s">
        <v>46</v>
      </c>
      <c r="F12" s="39"/>
      <c r="G12" s="149"/>
      <c r="H12" s="188"/>
      <c r="I12" s="188"/>
      <c r="J12" s="188"/>
      <c r="K12" s="189"/>
    </row>
    <row r="13" spans="1:13" x14ac:dyDescent="0.2">
      <c r="B13" s="150"/>
      <c r="C13" s="35" t="s">
        <v>113</v>
      </c>
      <c r="D13" s="35"/>
      <c r="E13" s="130"/>
      <c r="F13" s="40"/>
      <c r="G13" s="151"/>
      <c r="H13" s="71"/>
      <c r="I13" s="71"/>
      <c r="J13" s="71"/>
      <c r="K13" s="98"/>
    </row>
    <row r="14" spans="1:13" x14ac:dyDescent="0.2">
      <c r="B14" s="150"/>
      <c r="C14" s="35" t="s">
        <v>115</v>
      </c>
      <c r="D14" s="35"/>
      <c r="E14" s="130">
        <v>0</v>
      </c>
      <c r="F14" s="40"/>
      <c r="G14" s="152"/>
      <c r="H14" s="71"/>
      <c r="I14" s="71"/>
      <c r="J14" s="71"/>
      <c r="K14" s="98"/>
    </row>
    <row r="15" spans="1:13" x14ac:dyDescent="0.2">
      <c r="B15" s="150"/>
      <c r="C15" s="35" t="s">
        <v>114</v>
      </c>
      <c r="D15" s="35"/>
      <c r="E15" s="130">
        <v>0</v>
      </c>
      <c r="F15" s="173">
        <f>SUM(E13:E15)</f>
        <v>0</v>
      </c>
      <c r="G15" s="222"/>
      <c r="H15" s="71"/>
      <c r="I15" s="71"/>
      <c r="J15" s="71"/>
      <c r="K15" s="98"/>
    </row>
    <row r="16" spans="1:13" ht="13.5" customHeight="1" x14ac:dyDescent="0.2">
      <c r="B16" s="148" t="s">
        <v>26</v>
      </c>
      <c r="C16" s="42" t="s">
        <v>44</v>
      </c>
      <c r="D16" s="102" t="s">
        <v>47</v>
      </c>
      <c r="E16" s="131" t="s">
        <v>46</v>
      </c>
      <c r="F16" s="50"/>
      <c r="G16" s="153"/>
      <c r="H16" s="71"/>
      <c r="I16" s="71"/>
      <c r="J16" s="71"/>
      <c r="K16" s="98"/>
      <c r="M16" s="70"/>
    </row>
    <row r="17" spans="2:11" ht="12.75" customHeight="1" x14ac:dyDescent="0.2">
      <c r="B17" s="148"/>
      <c r="C17" s="86"/>
      <c r="D17" s="41">
        <v>0</v>
      </c>
      <c r="E17" s="130">
        <v>0</v>
      </c>
      <c r="F17" s="58"/>
      <c r="G17" s="153"/>
      <c r="H17" s="71"/>
      <c r="I17" s="71"/>
      <c r="J17" s="71"/>
      <c r="K17" s="98"/>
    </row>
    <row r="18" spans="2:11" ht="12.75" customHeight="1" x14ac:dyDescent="0.2">
      <c r="B18" s="150"/>
      <c r="C18" s="87"/>
      <c r="D18" s="41">
        <v>0</v>
      </c>
      <c r="E18" s="130">
        <v>0</v>
      </c>
      <c r="F18" s="58"/>
      <c r="G18" s="154"/>
      <c r="H18" s="71"/>
      <c r="I18" s="71"/>
      <c r="J18" s="71"/>
      <c r="K18" s="98"/>
    </row>
    <row r="19" spans="2:11" ht="12.75" customHeight="1" x14ac:dyDescent="0.2">
      <c r="B19" s="150"/>
      <c r="C19" s="87"/>
      <c r="D19" s="41">
        <v>0</v>
      </c>
      <c r="E19" s="130">
        <v>0</v>
      </c>
      <c r="F19" s="173">
        <f>SUM(E17:E19)</f>
        <v>0</v>
      </c>
      <c r="G19" s="222"/>
      <c r="H19" s="71"/>
      <c r="I19" s="71"/>
      <c r="J19" s="71"/>
      <c r="K19" s="98"/>
    </row>
    <row r="20" spans="2:11" ht="13.5" customHeight="1" x14ac:dyDescent="0.2">
      <c r="B20" s="148" t="s">
        <v>27</v>
      </c>
      <c r="C20" s="42" t="s">
        <v>48</v>
      </c>
      <c r="D20" s="102" t="s">
        <v>47</v>
      </c>
      <c r="E20" s="131" t="s">
        <v>46</v>
      </c>
      <c r="F20" s="50"/>
      <c r="G20" s="155"/>
      <c r="H20" s="71"/>
      <c r="I20" s="71"/>
      <c r="J20" s="71"/>
      <c r="K20" s="98"/>
    </row>
    <row r="21" spans="2:11" ht="12.75" customHeight="1" x14ac:dyDescent="0.2">
      <c r="B21" s="150"/>
      <c r="C21" s="88"/>
      <c r="D21" s="41">
        <v>0</v>
      </c>
      <c r="E21" s="132">
        <v>0</v>
      </c>
      <c r="F21" s="58"/>
      <c r="G21" s="155"/>
      <c r="H21" s="71"/>
      <c r="I21" s="71"/>
      <c r="J21" s="71"/>
      <c r="K21" s="98"/>
    </row>
    <row r="22" spans="2:11" ht="12.75" customHeight="1" x14ac:dyDescent="0.2">
      <c r="B22" s="150"/>
      <c r="C22" s="89"/>
      <c r="D22" s="41">
        <v>0</v>
      </c>
      <c r="E22" s="132">
        <v>0</v>
      </c>
      <c r="F22" s="58"/>
      <c r="G22" s="154"/>
      <c r="H22" s="71"/>
      <c r="I22" s="71"/>
      <c r="J22" s="71"/>
      <c r="K22" s="98"/>
    </row>
    <row r="23" spans="2:11" ht="12.75" customHeight="1" x14ac:dyDescent="0.2">
      <c r="B23" s="150"/>
      <c r="C23" s="89"/>
      <c r="D23" s="41">
        <v>0</v>
      </c>
      <c r="E23" s="132">
        <v>0</v>
      </c>
      <c r="F23" s="58"/>
      <c r="G23" s="154"/>
      <c r="H23" s="71"/>
      <c r="I23" s="71"/>
      <c r="J23" s="71"/>
      <c r="K23" s="98"/>
    </row>
    <row r="24" spans="2:11" ht="12.75" customHeight="1" x14ac:dyDescent="0.2">
      <c r="B24" s="150"/>
      <c r="C24" s="89"/>
      <c r="D24" s="41">
        <v>0</v>
      </c>
      <c r="E24" s="132">
        <v>0</v>
      </c>
      <c r="F24" s="173">
        <f>SUM(E21:E24)</f>
        <v>0</v>
      </c>
      <c r="G24" s="222"/>
      <c r="H24" s="71"/>
      <c r="I24" s="71"/>
      <c r="J24" s="71"/>
      <c r="K24" s="98"/>
    </row>
    <row r="25" spans="2:11" ht="13.5" customHeight="1" x14ac:dyDescent="0.2">
      <c r="B25" s="148" t="s">
        <v>28</v>
      </c>
      <c r="C25" s="32" t="s">
        <v>51</v>
      </c>
      <c r="D25" s="102" t="s">
        <v>47</v>
      </c>
      <c r="E25" s="131" t="s">
        <v>46</v>
      </c>
      <c r="F25" s="50"/>
      <c r="G25" s="155"/>
      <c r="H25" s="71"/>
      <c r="I25" s="71"/>
      <c r="J25" s="71"/>
      <c r="K25" s="98"/>
    </row>
    <row r="26" spans="2:11" ht="12.75" customHeight="1" x14ac:dyDescent="0.2">
      <c r="B26" s="150"/>
      <c r="C26" s="123"/>
      <c r="D26" s="41">
        <v>0</v>
      </c>
      <c r="E26" s="132">
        <v>0</v>
      </c>
      <c r="F26" s="58"/>
      <c r="G26" s="155"/>
      <c r="H26" s="71"/>
      <c r="I26" s="71"/>
      <c r="J26" s="71"/>
      <c r="K26" s="98"/>
    </row>
    <row r="27" spans="2:11" ht="12.75" customHeight="1" x14ac:dyDescent="0.2">
      <c r="B27" s="150"/>
      <c r="C27" s="87"/>
      <c r="D27" s="41">
        <v>0</v>
      </c>
      <c r="E27" s="132">
        <v>0</v>
      </c>
      <c r="F27" s="58"/>
      <c r="G27" s="155"/>
      <c r="H27" s="71"/>
      <c r="I27" s="71"/>
      <c r="J27" s="71"/>
      <c r="K27" s="98"/>
    </row>
    <row r="28" spans="2:11" ht="12.75" customHeight="1" x14ac:dyDescent="0.2">
      <c r="B28" s="150"/>
      <c r="C28" s="87"/>
      <c r="D28" s="41">
        <v>0</v>
      </c>
      <c r="E28" s="132">
        <v>0</v>
      </c>
      <c r="F28" s="173">
        <f>SUM(E26:E28)</f>
        <v>0</v>
      </c>
      <c r="G28" s="222"/>
      <c r="H28" s="71"/>
      <c r="I28" s="71"/>
      <c r="J28" s="71"/>
      <c r="K28" s="98"/>
    </row>
    <row r="29" spans="2:11" s="19" customFormat="1" ht="13.5" customHeight="1" x14ac:dyDescent="0.2">
      <c r="B29" s="148" t="s">
        <v>29</v>
      </c>
      <c r="C29" s="32" t="s">
        <v>50</v>
      </c>
      <c r="D29" s="102" t="s">
        <v>47</v>
      </c>
      <c r="E29" s="131" t="s">
        <v>46</v>
      </c>
      <c r="F29" s="50"/>
      <c r="G29" s="155"/>
      <c r="H29" s="71"/>
      <c r="I29" s="71"/>
      <c r="J29" s="71"/>
      <c r="K29" s="98"/>
    </row>
    <row r="30" spans="2:11" s="19" customFormat="1" ht="12.75" customHeight="1" x14ac:dyDescent="0.2">
      <c r="B30" s="148" t="s">
        <v>0</v>
      </c>
      <c r="C30" s="88"/>
      <c r="D30" s="41">
        <v>0</v>
      </c>
      <c r="E30" s="132">
        <v>0</v>
      </c>
      <c r="F30" s="58"/>
      <c r="G30" s="155"/>
      <c r="H30" s="71"/>
      <c r="I30" s="71"/>
      <c r="J30" s="71"/>
      <c r="K30" s="98"/>
    </row>
    <row r="31" spans="2:11" s="19" customFormat="1" ht="12.75" customHeight="1" x14ac:dyDescent="0.2">
      <c r="B31" s="156"/>
      <c r="C31" s="89"/>
      <c r="D31" s="41">
        <v>0</v>
      </c>
      <c r="E31" s="132">
        <v>0</v>
      </c>
      <c r="F31" s="58"/>
      <c r="G31" s="154"/>
      <c r="H31" s="71"/>
      <c r="I31" s="71"/>
      <c r="J31" s="71"/>
      <c r="K31" s="98"/>
    </row>
    <row r="32" spans="2:11" s="19" customFormat="1" ht="12.75" customHeight="1" x14ac:dyDescent="0.2">
      <c r="B32" s="156"/>
      <c r="C32" s="89"/>
      <c r="D32" s="41">
        <v>0</v>
      </c>
      <c r="E32" s="130">
        <v>0</v>
      </c>
      <c r="F32" s="173">
        <f>SUM(E30:E32)</f>
        <v>0</v>
      </c>
      <c r="G32" s="222"/>
      <c r="H32" s="71"/>
      <c r="I32" s="71"/>
      <c r="J32" s="71"/>
      <c r="K32" s="98"/>
    </row>
    <row r="33" spans="2:11" ht="13.5" customHeight="1" x14ac:dyDescent="0.2">
      <c r="B33" s="148" t="s">
        <v>30</v>
      </c>
      <c r="C33" s="32" t="s">
        <v>84</v>
      </c>
      <c r="D33" s="31"/>
      <c r="E33" s="131" t="s">
        <v>46</v>
      </c>
      <c r="F33" s="50"/>
      <c r="G33" s="155"/>
      <c r="H33" s="71"/>
      <c r="I33" s="71"/>
      <c r="J33" s="71"/>
      <c r="K33" s="98"/>
    </row>
    <row r="34" spans="2:11" ht="12.75" customHeight="1" x14ac:dyDescent="0.2">
      <c r="B34" s="150"/>
      <c r="C34" s="227"/>
      <c r="D34" s="228"/>
      <c r="E34" s="130">
        <v>0</v>
      </c>
      <c r="F34" s="58"/>
      <c r="G34" s="155"/>
      <c r="H34" s="71"/>
      <c r="I34" s="71"/>
      <c r="J34" s="71"/>
      <c r="K34" s="98"/>
    </row>
    <row r="35" spans="2:11" ht="12.75" customHeight="1" x14ac:dyDescent="0.2">
      <c r="B35" s="150"/>
      <c r="C35" s="225"/>
      <c r="D35" s="226"/>
      <c r="E35" s="130">
        <v>0</v>
      </c>
      <c r="F35" s="58"/>
      <c r="G35" s="155"/>
      <c r="H35" s="71"/>
      <c r="I35" s="71"/>
      <c r="J35" s="71"/>
      <c r="K35" s="98"/>
    </row>
    <row r="36" spans="2:11" ht="12.75" customHeight="1" x14ac:dyDescent="0.2">
      <c r="B36" s="150"/>
      <c r="C36" s="225"/>
      <c r="D36" s="226"/>
      <c r="E36" s="130">
        <v>0</v>
      </c>
      <c r="F36" s="58"/>
      <c r="G36" s="155"/>
      <c r="H36" s="71"/>
      <c r="I36" s="71"/>
      <c r="J36" s="71"/>
      <c r="K36" s="98"/>
    </row>
    <row r="37" spans="2:11" ht="12.75" customHeight="1" x14ac:dyDescent="0.2">
      <c r="B37" s="150"/>
      <c r="C37" s="225"/>
      <c r="D37" s="226"/>
      <c r="E37" s="130">
        <v>0</v>
      </c>
      <c r="F37" s="58"/>
      <c r="G37" s="155"/>
      <c r="H37" s="71"/>
      <c r="I37" s="71"/>
      <c r="J37" s="71"/>
      <c r="K37" s="98"/>
    </row>
    <row r="38" spans="2:11" ht="12.75" customHeight="1" x14ac:dyDescent="0.2">
      <c r="B38" s="150"/>
      <c r="C38" s="225"/>
      <c r="D38" s="226"/>
      <c r="E38" s="130">
        <v>0</v>
      </c>
      <c r="F38" s="58"/>
      <c r="G38" s="155"/>
      <c r="H38" s="71"/>
      <c r="I38" s="71"/>
      <c r="J38" s="71"/>
      <c r="K38" s="98"/>
    </row>
    <row r="39" spans="2:11" ht="12.75" customHeight="1" x14ac:dyDescent="0.2">
      <c r="B39" s="150"/>
      <c r="C39" s="225"/>
      <c r="D39" s="226"/>
      <c r="E39" s="130">
        <v>0</v>
      </c>
      <c r="F39" s="173">
        <f>SUM(E34:E39)</f>
        <v>0</v>
      </c>
      <c r="G39" s="222"/>
      <c r="H39" s="71"/>
      <c r="I39" s="71"/>
      <c r="J39" s="71"/>
      <c r="K39" s="98"/>
    </row>
    <row r="40" spans="2:11" ht="13.5" customHeight="1" x14ac:dyDescent="0.2">
      <c r="B40" s="148" t="s">
        <v>31</v>
      </c>
      <c r="C40" s="200" t="s">
        <v>58</v>
      </c>
      <c r="D40" s="200"/>
      <c r="E40" s="42"/>
      <c r="F40" s="42"/>
      <c r="G40" s="157" t="s">
        <v>46</v>
      </c>
      <c r="H40" s="71"/>
      <c r="I40" s="71"/>
      <c r="J40" s="71"/>
      <c r="K40" s="98"/>
    </row>
    <row r="41" spans="2:11" ht="12.75" customHeight="1" x14ac:dyDescent="0.2">
      <c r="B41" s="150"/>
      <c r="C41" s="110" t="s">
        <v>112</v>
      </c>
      <c r="D41" s="110"/>
      <c r="E41" s="112"/>
      <c r="F41" s="245">
        <v>0</v>
      </c>
      <c r="G41" s="246"/>
      <c r="H41" s="71"/>
      <c r="I41" s="71"/>
      <c r="J41" s="71"/>
      <c r="K41" s="98"/>
    </row>
    <row r="42" spans="2:11" s="19" customFormat="1" ht="5.25" customHeight="1" x14ac:dyDescent="0.2">
      <c r="B42" s="156"/>
      <c r="C42" s="31"/>
      <c r="D42" s="31"/>
      <c r="E42" s="32"/>
      <c r="F42" s="32"/>
      <c r="G42" s="158"/>
      <c r="H42" s="72"/>
      <c r="I42" s="72"/>
      <c r="J42" s="72"/>
      <c r="K42" s="99"/>
    </row>
    <row r="43" spans="2:11" ht="12.75" customHeight="1" x14ac:dyDescent="0.2">
      <c r="B43" s="148" t="s">
        <v>32</v>
      </c>
      <c r="C43" s="200" t="s">
        <v>60</v>
      </c>
      <c r="D43" s="200"/>
      <c r="E43" s="200"/>
      <c r="F43" s="245">
        <v>0</v>
      </c>
      <c r="G43" s="246"/>
      <c r="H43" s="71"/>
      <c r="I43" s="71"/>
      <c r="J43" s="71"/>
      <c r="K43" s="98"/>
    </row>
    <row r="44" spans="2:11" s="23" customFormat="1" ht="5.25" customHeight="1" x14ac:dyDescent="0.2">
      <c r="B44" s="159"/>
      <c r="C44" s="47"/>
      <c r="D44" s="47"/>
      <c r="E44" s="48"/>
      <c r="F44" s="38"/>
      <c r="G44" s="160"/>
      <c r="H44" s="72"/>
      <c r="I44" s="72"/>
      <c r="J44" s="72"/>
      <c r="K44" s="99"/>
    </row>
    <row r="45" spans="2:11" ht="12.75" customHeight="1" x14ac:dyDescent="0.2">
      <c r="B45" s="148" t="s">
        <v>33</v>
      </c>
      <c r="C45" s="32" t="s">
        <v>61</v>
      </c>
      <c r="D45" s="31"/>
      <c r="E45" s="102" t="s">
        <v>46</v>
      </c>
      <c r="F45" s="39"/>
      <c r="G45" s="161"/>
      <c r="H45" s="71"/>
      <c r="I45" s="71"/>
      <c r="J45" s="71"/>
      <c r="K45" s="98"/>
    </row>
    <row r="46" spans="2:11" ht="12.75" customHeight="1" x14ac:dyDescent="0.2">
      <c r="B46" s="148"/>
      <c r="C46" s="227" t="s">
        <v>108</v>
      </c>
      <c r="D46" s="228"/>
      <c r="E46" s="130">
        <v>0</v>
      </c>
      <c r="F46" s="40"/>
      <c r="G46" s="161"/>
      <c r="H46" s="71"/>
      <c r="I46" s="71"/>
      <c r="J46" s="71"/>
      <c r="K46" s="98"/>
    </row>
    <row r="47" spans="2:11" ht="12.75" customHeight="1" x14ac:dyDescent="0.2">
      <c r="B47" s="148"/>
      <c r="C47" s="225" t="s">
        <v>109</v>
      </c>
      <c r="D47" s="226"/>
      <c r="E47" s="130">
        <v>0</v>
      </c>
      <c r="F47" s="40"/>
      <c r="G47" s="161"/>
      <c r="H47" s="71"/>
      <c r="I47" s="71"/>
      <c r="J47" s="71"/>
      <c r="K47" s="98"/>
    </row>
    <row r="48" spans="2:11" ht="12.75" customHeight="1" x14ac:dyDescent="0.2">
      <c r="B48" s="148"/>
      <c r="C48" s="227" t="s">
        <v>110</v>
      </c>
      <c r="D48" s="228"/>
      <c r="E48" s="130">
        <v>0</v>
      </c>
      <c r="F48" s="40"/>
      <c r="G48" s="161"/>
      <c r="H48" s="71"/>
      <c r="I48" s="71"/>
      <c r="J48" s="71"/>
      <c r="K48" s="98"/>
    </row>
    <row r="49" spans="2:14" ht="12.75" customHeight="1" x14ac:dyDescent="0.2">
      <c r="B49" s="148"/>
      <c r="C49" s="242" t="s">
        <v>111</v>
      </c>
      <c r="D49" s="243"/>
      <c r="E49" s="130">
        <v>0</v>
      </c>
      <c r="F49" s="173">
        <f>SUM(E46:E49)</f>
        <v>0</v>
      </c>
      <c r="G49" s="222"/>
      <c r="H49" s="71"/>
      <c r="I49" s="71"/>
      <c r="J49" s="71"/>
      <c r="K49" s="98"/>
    </row>
    <row r="50" spans="2:14" s="19" customFormat="1" ht="5.25" customHeight="1" x14ac:dyDescent="0.2">
      <c r="B50" s="162"/>
      <c r="C50" s="103"/>
      <c r="D50" s="110"/>
      <c r="E50" s="103"/>
      <c r="F50" s="103"/>
      <c r="G50" s="163"/>
      <c r="H50" s="72"/>
      <c r="I50" s="72"/>
      <c r="J50" s="72"/>
      <c r="K50" s="99"/>
    </row>
    <row r="51" spans="2:14" ht="12.75" customHeight="1" x14ac:dyDescent="0.2">
      <c r="B51" s="35"/>
      <c r="C51" s="237" t="s">
        <v>102</v>
      </c>
      <c r="D51" s="237"/>
      <c r="E51" s="237"/>
      <c r="F51" s="173">
        <f>F49+F43+F41+F39+F32+F28+F24+F19+F15</f>
        <v>0</v>
      </c>
      <c r="G51" s="222"/>
      <c r="H51" s="100"/>
      <c r="I51" s="100"/>
      <c r="J51" s="100"/>
      <c r="K51" s="101"/>
    </row>
    <row r="52" spans="2:14" ht="6" customHeight="1" x14ac:dyDescent="0.2">
      <c r="C52" s="1"/>
      <c r="E52" s="1"/>
      <c r="F52" s="1"/>
      <c r="G52" s="3"/>
      <c r="H52" s="29"/>
      <c r="I52" s="29"/>
      <c r="J52" s="29"/>
      <c r="K52" s="29"/>
    </row>
    <row r="53" spans="2:14" ht="18" customHeight="1" x14ac:dyDescent="0.25">
      <c r="B53" s="146" t="s">
        <v>67</v>
      </c>
      <c r="C53" s="164"/>
      <c r="D53" s="164"/>
      <c r="E53" s="165" t="s">
        <v>85</v>
      </c>
      <c r="F53" s="28"/>
      <c r="G53" s="146" t="s">
        <v>76</v>
      </c>
      <c r="H53" s="170"/>
      <c r="I53" s="170"/>
      <c r="J53" s="147"/>
      <c r="K53" s="171"/>
    </row>
    <row r="54" spans="2:14" ht="13.5" customHeight="1" x14ac:dyDescent="0.2">
      <c r="B54" s="148" t="s">
        <v>17</v>
      </c>
      <c r="C54" s="32" t="s">
        <v>68</v>
      </c>
      <c r="D54" s="35"/>
      <c r="E54" s="166">
        <v>0</v>
      </c>
      <c r="F54" s="53"/>
      <c r="G54" s="172" t="s">
        <v>104</v>
      </c>
      <c r="H54" s="52"/>
      <c r="I54" s="52"/>
      <c r="J54" s="4"/>
      <c r="K54" s="157" t="s">
        <v>78</v>
      </c>
    </row>
    <row r="55" spans="2:14" ht="13.5" customHeight="1" x14ac:dyDescent="0.2">
      <c r="B55" s="148" t="s">
        <v>19</v>
      </c>
      <c r="C55" s="32" t="s">
        <v>71</v>
      </c>
      <c r="D55" s="35"/>
      <c r="E55" s="166">
        <v>0</v>
      </c>
      <c r="F55" s="53"/>
      <c r="G55" s="223"/>
      <c r="H55" s="223"/>
      <c r="I55" s="223"/>
      <c r="J55" s="223"/>
      <c r="K55" s="130">
        <v>0</v>
      </c>
    </row>
    <row r="56" spans="2:14" ht="13.5" customHeight="1" x14ac:dyDescent="0.2">
      <c r="B56" s="148" t="s">
        <v>20</v>
      </c>
      <c r="C56" s="32" t="s">
        <v>72</v>
      </c>
      <c r="D56" s="35"/>
      <c r="E56" s="166">
        <v>0</v>
      </c>
      <c r="F56" s="53"/>
      <c r="G56" s="244"/>
      <c r="H56" s="225"/>
      <c r="I56" s="225"/>
      <c r="J56" s="226"/>
      <c r="K56" s="130">
        <v>0</v>
      </c>
    </row>
    <row r="57" spans="2:14" ht="13.5" customHeight="1" x14ac:dyDescent="0.2">
      <c r="B57" s="148" t="s">
        <v>22</v>
      </c>
      <c r="C57" s="32" t="s">
        <v>107</v>
      </c>
      <c r="D57" s="50"/>
      <c r="E57" s="167">
        <f>(D17*E17+D19*E19+D30*E30+D31*E31+D32*E32)+(D18*E18+D21*E21+D22*E22+D23*E23+D24*E24+D26*E26+D27*E27+D28*E28-0.3*E55*D21)/1.23</f>
        <v>0</v>
      </c>
      <c r="F57" s="38"/>
      <c r="G57" s="223">
        <v>0</v>
      </c>
      <c r="H57" s="223"/>
      <c r="I57" s="223"/>
      <c r="J57" s="223"/>
      <c r="K57" s="130">
        <v>0</v>
      </c>
      <c r="N57" s="19"/>
    </row>
    <row r="58" spans="2:14" ht="13.5" customHeight="1" x14ac:dyDescent="0.2">
      <c r="B58" s="148" t="s">
        <v>24</v>
      </c>
      <c r="C58" s="32" t="s">
        <v>69</v>
      </c>
      <c r="D58" s="50"/>
      <c r="E58" s="167">
        <f>IF((E18+F24+F28+F41-E55)&lt;0,0,(E18+F24+F28+F41-E55)*0.20319)</f>
        <v>0</v>
      </c>
      <c r="F58" s="38"/>
      <c r="G58" s="223">
        <v>0</v>
      </c>
      <c r="H58" s="223"/>
      <c r="I58" s="223"/>
      <c r="J58" s="223"/>
      <c r="K58" s="130">
        <v>0</v>
      </c>
      <c r="N58" s="19"/>
    </row>
    <row r="59" spans="2:14" ht="13.5" customHeight="1" x14ac:dyDescent="0.2">
      <c r="B59" s="148" t="s">
        <v>34</v>
      </c>
      <c r="C59" s="32" t="s">
        <v>70</v>
      </c>
      <c r="D59" s="35"/>
      <c r="E59" s="167">
        <f>SUM(E60:E62)</f>
        <v>0</v>
      </c>
      <c r="F59" s="38"/>
      <c r="G59" s="223">
        <v>0</v>
      </c>
      <c r="H59" s="223"/>
      <c r="I59" s="223"/>
      <c r="J59" s="223"/>
      <c r="K59" s="130">
        <v>0</v>
      </c>
    </row>
    <row r="60" spans="2:14" ht="12.75" customHeight="1" x14ac:dyDescent="0.2">
      <c r="B60" s="168"/>
      <c r="C60" s="241" t="s">
        <v>73</v>
      </c>
      <c r="D60" s="241"/>
      <c r="E60" s="130">
        <v>0</v>
      </c>
      <c r="F60" s="40"/>
      <c r="G60" s="223">
        <v>0</v>
      </c>
      <c r="H60" s="223"/>
      <c r="I60" s="223"/>
      <c r="J60" s="223"/>
      <c r="K60" s="130">
        <v>0</v>
      </c>
    </row>
    <row r="61" spans="2:14" ht="12.75" customHeight="1" x14ac:dyDescent="0.2">
      <c r="B61" s="168"/>
      <c r="C61" s="225"/>
      <c r="D61" s="225"/>
      <c r="E61" s="130">
        <v>0</v>
      </c>
      <c r="F61" s="40"/>
      <c r="G61" s="223">
        <v>0</v>
      </c>
      <c r="H61" s="223"/>
      <c r="I61" s="223"/>
      <c r="J61" s="223"/>
      <c r="K61" s="130">
        <v>0</v>
      </c>
    </row>
    <row r="62" spans="2:14" ht="12.75" customHeight="1" x14ac:dyDescent="0.2">
      <c r="B62" s="169"/>
      <c r="C62" s="227"/>
      <c r="D62" s="227"/>
      <c r="E62" s="130">
        <v>0</v>
      </c>
      <c r="F62" s="40"/>
      <c r="G62" s="223">
        <v>0</v>
      </c>
      <c r="H62" s="223"/>
      <c r="I62" s="223"/>
      <c r="J62" s="223"/>
      <c r="K62" s="130">
        <v>0</v>
      </c>
    </row>
    <row r="63" spans="2:14" x14ac:dyDescent="0.2">
      <c r="B63" s="42"/>
      <c r="C63" s="237" t="s">
        <v>79</v>
      </c>
      <c r="D63" s="237"/>
      <c r="E63" s="167">
        <f>E54+E55+E59+E57+E58+E56</f>
        <v>0</v>
      </c>
      <c r="F63" s="38"/>
      <c r="G63" s="237" t="s">
        <v>87</v>
      </c>
      <c r="H63" s="237"/>
      <c r="I63" s="237"/>
      <c r="J63" s="237"/>
      <c r="K63" s="167">
        <f>SUM(K55:K62)</f>
        <v>0</v>
      </c>
    </row>
    <row r="64" spans="2:14" ht="5.25" customHeight="1" x14ac:dyDescent="0.2">
      <c r="B64" s="42"/>
      <c r="C64" s="42"/>
      <c r="D64" s="35"/>
      <c r="E64" s="128"/>
      <c r="F64" s="42"/>
      <c r="G64" s="38"/>
      <c r="H64" s="32"/>
      <c r="I64" s="32"/>
      <c r="J64" s="32"/>
      <c r="K64" s="125"/>
    </row>
    <row r="65" spans="2:11" x14ac:dyDescent="0.2">
      <c r="B65" s="35"/>
      <c r="C65" s="237" t="s">
        <v>105</v>
      </c>
      <c r="D65" s="238"/>
      <c r="E65" s="129">
        <f>E57+E58</f>
        <v>0</v>
      </c>
      <c r="F65" s="38"/>
      <c r="G65" s="31"/>
      <c r="H65" s="200" t="s">
        <v>106</v>
      </c>
      <c r="I65" s="200"/>
      <c r="J65" s="218"/>
      <c r="K65" s="126">
        <f>IF(F51=0,0,(E57+E60)/F51)</f>
        <v>0</v>
      </c>
    </row>
    <row r="66" spans="2:11" ht="9" customHeight="1" x14ac:dyDescent="0.2">
      <c r="D66" s="2"/>
    </row>
    <row r="67" spans="2:11" x14ac:dyDescent="0.2">
      <c r="B67" s="78"/>
      <c r="C67" s="79"/>
      <c r="D67" s="79"/>
      <c r="E67" s="79"/>
      <c r="F67" s="79"/>
      <c r="G67" s="79"/>
      <c r="H67" s="79"/>
      <c r="I67" s="79"/>
      <c r="J67" s="79"/>
      <c r="K67" s="79"/>
    </row>
    <row r="69" spans="2:11" x14ac:dyDescent="0.2">
      <c r="G69" s="20" t="s">
        <v>0</v>
      </c>
    </row>
    <row r="87" spans="3:3" x14ac:dyDescent="0.2">
      <c r="C87" s="80"/>
    </row>
  </sheetData>
  <sheetProtection algorithmName="SHA-512" hashValue="T5oaREXeRPuJWncz2+98e0Nn7RLaFDseU8vgQMPVJfQLrw5Al1daJXsM2xoVdPafAYA1LwQx3l+YvIpqbTvEjA==" saltValue="GlYsevE45khnwRCEWfdwVg==" spinCount="100000" sheet="1" objects="1" scenarios="1" selectLockedCells="1"/>
  <mergeCells count="49">
    <mergeCell ref="F28:G28"/>
    <mergeCell ref="C47:D47"/>
    <mergeCell ref="I2:K2"/>
    <mergeCell ref="J9:K9"/>
    <mergeCell ref="H12:K12"/>
    <mergeCell ref="G63:J63"/>
    <mergeCell ref="C60:D60"/>
    <mergeCell ref="C49:D49"/>
    <mergeCell ref="G57:J57"/>
    <mergeCell ref="G58:J58"/>
    <mergeCell ref="C46:D46"/>
    <mergeCell ref="G56:J56"/>
    <mergeCell ref="C51:E51"/>
    <mergeCell ref="F41:G41"/>
    <mergeCell ref="F43:G43"/>
    <mergeCell ref="C40:D40"/>
    <mergeCell ref="C43:E43"/>
    <mergeCell ref="H11:K11"/>
    <mergeCell ref="C34:D34"/>
    <mergeCell ref="F32:G32"/>
    <mergeCell ref="F39:G39"/>
    <mergeCell ref="C65:D65"/>
    <mergeCell ref="G62:J62"/>
    <mergeCell ref="G59:J59"/>
    <mergeCell ref="G60:J60"/>
    <mergeCell ref="G61:J61"/>
    <mergeCell ref="C63:D63"/>
    <mergeCell ref="C62:D62"/>
    <mergeCell ref="C61:D61"/>
    <mergeCell ref="C36:D36"/>
    <mergeCell ref="C37:D37"/>
    <mergeCell ref="C38:D38"/>
    <mergeCell ref="C39:D39"/>
    <mergeCell ref="H65:J65"/>
    <mergeCell ref="B2:C2"/>
    <mergeCell ref="D2:H2"/>
    <mergeCell ref="F51:G51"/>
    <mergeCell ref="G55:J55"/>
    <mergeCell ref="H9:I9"/>
    <mergeCell ref="C35:D35"/>
    <mergeCell ref="F15:G15"/>
    <mergeCell ref="F19:G19"/>
    <mergeCell ref="F24:G24"/>
    <mergeCell ref="C48:D48"/>
    <mergeCell ref="F49:G49"/>
    <mergeCell ref="J6:K6"/>
    <mergeCell ref="B7:E7"/>
    <mergeCell ref="B9:E9"/>
    <mergeCell ref="E11:G11"/>
  </mergeCells>
  <phoneticPr fontId="15" type="noConversion"/>
  <pageMargins left="0.61" right="0.38" top="0.36" bottom="0.2" header="0.3" footer="0.17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1"/>
  <sheetViews>
    <sheetView workbookViewId="0">
      <selection sqref="A1:A2"/>
    </sheetView>
  </sheetViews>
  <sheetFormatPr defaultRowHeight="12.75" x14ac:dyDescent="0.2"/>
  <cols>
    <col min="1" max="1" width="55.5703125" customWidth="1"/>
  </cols>
  <sheetData>
    <row r="1" spans="1:3" ht="13.5" thickBot="1" x14ac:dyDescent="0.25"/>
    <row r="2" spans="1:3" ht="13.5" thickBot="1" x14ac:dyDescent="0.25">
      <c r="B2" s="10" t="s">
        <v>1</v>
      </c>
      <c r="C2" s="10" t="s">
        <v>2</v>
      </c>
    </row>
    <row r="3" spans="1:3" ht="13.5" thickBot="1" x14ac:dyDescent="0.25">
      <c r="A3" s="4" t="s">
        <v>3</v>
      </c>
      <c r="B3" s="5" t="e">
        <f>IF(#REF!=0,IF(26%*(#REF!-#REF!)&lt;0,0,26%*(#REF!-#REF!)),26%*(#REF!-#REF!-(#REF!*#REF!/#REF!)))</f>
        <v>#REF!</v>
      </c>
      <c r="C3" s="5" t="e">
        <f>IF(#REF!=0,IF(26%*(#REF!-#REF!)&lt;0,0,26%*(#REF!-#REF!)),26%*(#REF!-#REF!-(#REF!*#REF!/#REF!)))</f>
        <v>#REF!</v>
      </c>
    </row>
    <row r="6" spans="1:3" x14ac:dyDescent="0.2">
      <c r="A6" s="6" t="s">
        <v>4</v>
      </c>
      <c r="B6" s="14" t="s">
        <v>0</v>
      </c>
    </row>
    <row r="8" spans="1:3" x14ac:dyDescent="0.2">
      <c r="A8" s="7" t="s">
        <v>5</v>
      </c>
      <c r="B8" s="12" t="e">
        <f>IF(#REF!=0,0,#REF!*#REF!)</f>
        <v>#REF!</v>
      </c>
      <c r="C8" s="13" t="e">
        <f>IF(#REF!=0,0,#REF!*#REF!)</f>
        <v>#REF!</v>
      </c>
    </row>
    <row r="9" spans="1:3" x14ac:dyDescent="0.2">
      <c r="A9" s="8" t="s">
        <v>6</v>
      </c>
      <c r="B9" s="12" t="e">
        <f>IF(#REF!=0,0,#REF!*#REF!)</f>
        <v>#REF!</v>
      </c>
      <c r="C9" s="13" t="e">
        <f>IF(#REF!=0,0,#REF!*#REF!)</f>
        <v>#REF!</v>
      </c>
    </row>
    <row r="10" spans="1:3" x14ac:dyDescent="0.2">
      <c r="A10" s="8" t="s">
        <v>7</v>
      </c>
      <c r="B10" s="12" t="e">
        <f>IF(#REF!=0,0,#REF!*#REF!)</f>
        <v>#REF!</v>
      </c>
      <c r="C10" s="13" t="e">
        <f>IF(#REF!=0,0,#REF!*#REF!)</f>
        <v>#REF!</v>
      </c>
    </row>
    <row r="11" spans="1:3" x14ac:dyDescent="0.2">
      <c r="A11" s="8" t="s">
        <v>8</v>
      </c>
      <c r="B11" s="12" t="e">
        <f>IF(#REF!=0,0,#REF!*#REF!)</f>
        <v>#REF!</v>
      </c>
      <c r="C11" s="13" t="e">
        <f>IF(#REF!=0,0,#REF!*#REF!)</f>
        <v>#REF!</v>
      </c>
    </row>
    <row r="12" spans="1:3" x14ac:dyDescent="0.2">
      <c r="A12" s="8" t="s">
        <v>9</v>
      </c>
      <c r="B12" s="12" t="e">
        <f>IF(#REF!=0,0,#REF!*#REF!)</f>
        <v>#REF!</v>
      </c>
      <c r="C12" s="13" t="e">
        <f>IF(#REF!=0,0,#REF!*#REF!)</f>
        <v>#REF!</v>
      </c>
    </row>
    <row r="13" spans="1:3" x14ac:dyDescent="0.2">
      <c r="A13" s="8" t="s">
        <v>10</v>
      </c>
      <c r="B13" s="12" t="e">
        <f>IF(#REF!=0,0,#REF!*#REF!)</f>
        <v>#REF!</v>
      </c>
      <c r="C13" s="13" t="e">
        <f>IF(#REF!=0,0,#REF!*#REF!)</f>
        <v>#REF!</v>
      </c>
    </row>
    <row r="14" spans="1:3" x14ac:dyDescent="0.2">
      <c r="A14" s="8" t="s">
        <v>11</v>
      </c>
      <c r="B14" s="12" t="e">
        <f>IF(#REF!=0,0,#REF!*#REF!)</f>
        <v>#REF!</v>
      </c>
      <c r="C14" s="13" t="e">
        <f>IF(#REF!=0,0,#REF!*#REF!)</f>
        <v>#REF!</v>
      </c>
    </row>
    <row r="15" spans="1:3" x14ac:dyDescent="0.2">
      <c r="A15" s="8" t="s">
        <v>12</v>
      </c>
      <c r="B15" s="12" t="e">
        <f>IF(#REF!=0,0,#REF!*#REF!)</f>
        <v>#REF!</v>
      </c>
      <c r="C15" s="13" t="e">
        <f>IF(#REF!=0,0,#REF!*#REF!)</f>
        <v>#REF!</v>
      </c>
    </row>
    <row r="16" spans="1:3" x14ac:dyDescent="0.2">
      <c r="A16" s="8" t="s">
        <v>13</v>
      </c>
      <c r="B16" s="12" t="e">
        <f>IF(#REF!=0,0,#REF!*#REF!)</f>
        <v>#REF!</v>
      </c>
      <c r="C16" s="13" t="e">
        <f>IF(#REF!=0,0,#REF!*#REF!)</f>
        <v>#REF!</v>
      </c>
    </row>
    <row r="18" spans="1:3" x14ac:dyDescent="0.2">
      <c r="A18" s="1" t="s">
        <v>16</v>
      </c>
      <c r="B18" t="e">
        <f>SUM(B8:B17)</f>
        <v>#REF!</v>
      </c>
      <c r="C18" t="e">
        <f>SUM(C8:C17)</f>
        <v>#REF!</v>
      </c>
    </row>
    <row r="20" spans="1:3" x14ac:dyDescent="0.2">
      <c r="A20" s="6" t="s">
        <v>14</v>
      </c>
    </row>
    <row r="22" spans="1:3" x14ac:dyDescent="0.2">
      <c r="A22" s="7" t="s">
        <v>5</v>
      </c>
      <c r="B22" t="e">
        <f>IF(#REF!=0,0,#REF!*#REF!)</f>
        <v>#REF!</v>
      </c>
      <c r="C22" t="e">
        <f>IF(#REF!=0,0,#REF!*#REF!)</f>
        <v>#REF!</v>
      </c>
    </row>
    <row r="23" spans="1:3" x14ac:dyDescent="0.2">
      <c r="A23" s="8" t="s">
        <v>6</v>
      </c>
      <c r="B23" t="e">
        <f>IF(#REF!=0,0,#REF!*#REF!)</f>
        <v>#REF!</v>
      </c>
      <c r="C23" t="e">
        <f>IF(#REF!=0,0,#REF!*#REF!)</f>
        <v>#REF!</v>
      </c>
    </row>
    <row r="24" spans="1:3" x14ac:dyDescent="0.2">
      <c r="A24" s="8" t="s">
        <v>7</v>
      </c>
      <c r="B24" t="e">
        <f>IF(#REF!=0,0,#REF!*#REF!)</f>
        <v>#REF!</v>
      </c>
      <c r="C24" t="e">
        <f>IF(#REF!=0,0,#REF!*#REF!)</f>
        <v>#REF!</v>
      </c>
    </row>
    <row r="25" spans="1:3" x14ac:dyDescent="0.2">
      <c r="A25" s="8" t="s">
        <v>8</v>
      </c>
      <c r="B25" t="e">
        <f>IF(#REF!=0,0,#REF!*#REF!)</f>
        <v>#REF!</v>
      </c>
      <c r="C25" t="e">
        <f>IF(#REF!=0,0,#REF!*#REF!)</f>
        <v>#REF!</v>
      </c>
    </row>
    <row r="26" spans="1:3" x14ac:dyDescent="0.2">
      <c r="A26" s="8" t="s">
        <v>9</v>
      </c>
      <c r="B26" t="e">
        <f>IF(#REF!=0,0,#REF!*#REF!)</f>
        <v>#REF!</v>
      </c>
      <c r="C26" t="e">
        <f>IF(#REF!=0,0,#REF!*#REF!)</f>
        <v>#REF!</v>
      </c>
    </row>
    <row r="27" spans="1:3" x14ac:dyDescent="0.2">
      <c r="A27" s="8" t="s">
        <v>10</v>
      </c>
      <c r="B27" t="e">
        <f>IF(#REF!=0,0,#REF!*#REF!)</f>
        <v>#REF!</v>
      </c>
      <c r="C27" t="e">
        <f>IF(#REF!=0,0,#REF!*#REF!)</f>
        <v>#REF!</v>
      </c>
    </row>
    <row r="28" spans="1:3" x14ac:dyDescent="0.2">
      <c r="A28" s="8" t="s">
        <v>11</v>
      </c>
      <c r="B28" t="e">
        <f>IF(#REF!=0,0,#REF!*#REF!)</f>
        <v>#REF!</v>
      </c>
      <c r="C28" t="e">
        <f>IF(#REF!=0,0,#REF!*#REF!)</f>
        <v>#REF!</v>
      </c>
    </row>
    <row r="29" spans="1:3" x14ac:dyDescent="0.2">
      <c r="A29" s="8" t="s">
        <v>12</v>
      </c>
      <c r="B29" t="e">
        <f>IF(#REF!=0,0,#REF!*#REF!)</f>
        <v>#REF!</v>
      </c>
      <c r="C29" t="e">
        <f>IF(#REF!=0,0,#REF!*#REF!)</f>
        <v>#REF!</v>
      </c>
    </row>
    <row r="30" spans="1:3" x14ac:dyDescent="0.2">
      <c r="A30" s="8" t="s">
        <v>13</v>
      </c>
      <c r="B30" t="e">
        <f>IF(#REF!=0,0,#REF!*#REF!)</f>
        <v>#REF!</v>
      </c>
      <c r="C30" t="e">
        <f>IF(#REF!=0,0,#REF!*#REF!)</f>
        <v>#REF!</v>
      </c>
    </row>
    <row r="31" spans="1:3" x14ac:dyDescent="0.2">
      <c r="A31" s="15" t="s">
        <v>15</v>
      </c>
      <c r="B31" t="e">
        <f>SUM(B22:B30)</f>
        <v>#REF!</v>
      </c>
      <c r="C31" t="e">
        <f>SUM(C22:C30)</f>
        <v>#REF!</v>
      </c>
    </row>
  </sheetData>
  <sheetProtection password="9675" sheet="1" objects="1" scenarios="1"/>
  <phoneticPr fontId="5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2</vt:i4>
      </vt:variant>
    </vt:vector>
  </HeadingPairs>
  <TitlesOfParts>
    <vt:vector size="6" baseType="lpstr">
      <vt:lpstr>Taul1</vt:lpstr>
      <vt:lpstr>Exemplet</vt:lpstr>
      <vt:lpstr>Finansieringsplan</vt:lpstr>
      <vt:lpstr>Taul2</vt:lpstr>
      <vt:lpstr>Exemplet!Tulostusalue</vt:lpstr>
      <vt:lpstr>Finansieringsplan!Tulostusalue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FT8 Finansieringsplan</dc:title>
  <dc:creator>Företagstolken</dc:creator>
  <cp:lastModifiedBy>Henri Järvinen</cp:lastModifiedBy>
  <cp:lastPrinted>2025-11-04T13:06:25Z</cp:lastPrinted>
  <dcterms:created xsi:type="dcterms:W3CDTF">2006-08-01T10:09:48Z</dcterms:created>
  <dcterms:modified xsi:type="dcterms:W3CDTF">2025-11-04T13:08:59Z</dcterms:modified>
</cp:coreProperties>
</file>